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.6" sheetId="1" r:id="rId1"/>
    <sheet name="прил.7" sheetId="3" r:id="rId2"/>
    <sheet name="прил.8" sheetId="4" r:id="rId3"/>
  </sheets>
  <definedNames>
    <definedName name="_xlnm.Print_Titles" localSheetId="0">прил.6!$8:$11</definedName>
    <definedName name="_xlnm.Print_Titles" localSheetId="1">прил.7!$7:$11</definedName>
    <definedName name="_xlnm.Print_Titles" localSheetId="2">прил.8!$6:$9</definedName>
    <definedName name="_xlnm.Print_Area" localSheetId="0">прил.6!$A$1:$Q$34</definedName>
  </definedNames>
  <calcPr calcId="125725"/>
</workbook>
</file>

<file path=xl/calcChain.xml><?xml version="1.0" encoding="utf-8"?>
<calcChain xmlns="http://schemas.openxmlformats.org/spreadsheetml/2006/main">
  <c r="N27" i="3"/>
  <c r="L25"/>
  <c r="D36" i="1" l="1"/>
  <c r="O26" i="4"/>
  <c r="O22" s="1"/>
  <c r="N26"/>
  <c r="N22" s="1"/>
  <c r="G26"/>
  <c r="G22" s="1"/>
  <c r="E26"/>
  <c r="E22" s="1"/>
  <c r="D26"/>
  <c r="D22" s="1"/>
  <c r="O20"/>
  <c r="O16" s="1"/>
  <c r="N20"/>
  <c r="N16" s="1"/>
  <c r="G20"/>
  <c r="G16" s="1"/>
  <c r="F20"/>
  <c r="E20"/>
  <c r="E16" s="1"/>
  <c r="D20"/>
  <c r="D16" s="1"/>
  <c r="O14"/>
  <c r="O10" s="1"/>
  <c r="N14"/>
  <c r="N10" s="1"/>
  <c r="G14"/>
  <c r="G10" s="1"/>
  <c r="E14"/>
  <c r="E10" s="1"/>
  <c r="D14"/>
  <c r="D10" s="1"/>
  <c r="F16"/>
  <c r="S18" i="3"/>
  <c r="R18"/>
  <c r="Q18"/>
  <c r="P18"/>
  <c r="P17" s="1"/>
  <c r="O18"/>
  <c r="N18"/>
  <c r="M18"/>
  <c r="M17" s="1"/>
  <c r="L18"/>
  <c r="L17" s="1"/>
  <c r="K18"/>
  <c r="J18"/>
  <c r="J17" s="1"/>
  <c r="I18"/>
  <c r="S17"/>
  <c r="S16" s="1"/>
  <c r="R17"/>
  <c r="R14" s="1"/>
  <c r="R12" s="1"/>
  <c r="Q17"/>
  <c r="O17"/>
  <c r="O16" s="1"/>
  <c r="K20" i="4" s="1"/>
  <c r="K16" s="1"/>
  <c r="K17" i="3"/>
  <c r="K16" s="1"/>
  <c r="I17"/>
  <c r="I14" s="1"/>
  <c r="I12" s="1"/>
  <c r="R16"/>
  <c r="I16"/>
  <c r="S15"/>
  <c r="R15"/>
  <c r="I15"/>
  <c r="S14"/>
  <c r="S12" s="1"/>
  <c r="S34"/>
  <c r="S32" s="1"/>
  <c r="R34"/>
  <c r="R24" s="1"/>
  <c r="Q34"/>
  <c r="Q32" s="1"/>
  <c r="P34"/>
  <c r="P32" s="1"/>
  <c r="O34"/>
  <c r="O32" s="1"/>
  <c r="N34"/>
  <c r="N24" s="1"/>
  <c r="N15" s="1"/>
  <c r="M34"/>
  <c r="M32" s="1"/>
  <c r="L34"/>
  <c r="L32" s="1"/>
  <c r="K34"/>
  <c r="K32" s="1"/>
  <c r="J34"/>
  <c r="J24" s="1"/>
  <c r="J15" s="1"/>
  <c r="I34"/>
  <c r="I32"/>
  <c r="S27"/>
  <c r="R27"/>
  <c r="Q27"/>
  <c r="Q25" s="1"/>
  <c r="Q23" s="1"/>
  <c r="P27"/>
  <c r="P25" s="1"/>
  <c r="P23" s="1"/>
  <c r="O27"/>
  <c r="O25" s="1"/>
  <c r="O23" s="1"/>
  <c r="O14" s="1"/>
  <c r="N25"/>
  <c r="N23" s="1"/>
  <c r="M27"/>
  <c r="M25" s="1"/>
  <c r="M23" s="1"/>
  <c r="L27"/>
  <c r="L23" s="1"/>
  <c r="K27"/>
  <c r="K25" s="1"/>
  <c r="K23" s="1"/>
  <c r="K14" s="1"/>
  <c r="J27"/>
  <c r="J25" s="1"/>
  <c r="J23" s="1"/>
  <c r="I27"/>
  <c r="I25" s="1"/>
  <c r="I23" s="1"/>
  <c r="I21" s="1"/>
  <c r="S25"/>
  <c r="S23" s="1"/>
  <c r="R25"/>
  <c r="R23" s="1"/>
  <c r="Q24"/>
  <c r="Q15" s="1"/>
  <c r="I24"/>
  <c r="H34"/>
  <c r="H32"/>
  <c r="H27"/>
  <c r="H25"/>
  <c r="H24"/>
  <c r="H23"/>
  <c r="H21" s="1"/>
  <c r="H18"/>
  <c r="H17" s="1"/>
  <c r="H15"/>
  <c r="Q21" l="1"/>
  <c r="M26" i="4" s="1"/>
  <c r="M22" s="1"/>
  <c r="Q14" i="3"/>
  <c r="Q12" s="1"/>
  <c r="M14" i="4" s="1"/>
  <c r="M10" s="1"/>
  <c r="Q16" i="3"/>
  <c r="M20" i="4" s="1"/>
  <c r="M16" s="1"/>
  <c r="N32" i="3"/>
  <c r="P24"/>
  <c r="P15" s="1"/>
  <c r="N14"/>
  <c r="N12" s="1"/>
  <c r="J14" i="4" s="1"/>
  <c r="J10" s="1"/>
  <c r="N16" i="3"/>
  <c r="J20" i="4" s="1"/>
  <c r="J16" s="1"/>
  <c r="M24" i="3"/>
  <c r="M15" s="1"/>
  <c r="L24"/>
  <c r="L15" s="1"/>
  <c r="L12" s="1"/>
  <c r="H14" i="4" s="1"/>
  <c r="H10" s="1"/>
  <c r="M14" i="3"/>
  <c r="M16"/>
  <c r="I20" i="4" s="1"/>
  <c r="I16" s="1"/>
  <c r="J32" i="3"/>
  <c r="J14"/>
  <c r="J12" s="1"/>
  <c r="F14" i="4" s="1"/>
  <c r="F10" s="1"/>
  <c r="J16" i="3"/>
  <c r="L14"/>
  <c r="L16"/>
  <c r="H20" i="4" s="1"/>
  <c r="H16" s="1"/>
  <c r="P14" i="3"/>
  <c r="P12" s="1"/>
  <c r="L14" i="4" s="1"/>
  <c r="L10" s="1"/>
  <c r="P16" i="3"/>
  <c r="L20" i="4" s="1"/>
  <c r="L16" s="1"/>
  <c r="R32" i="3"/>
  <c r="J21"/>
  <c r="F26" i="4" s="1"/>
  <c r="F22" s="1"/>
  <c r="K24" i="3"/>
  <c r="K15" s="1"/>
  <c r="K12" s="1"/>
  <c r="R21"/>
  <c r="O24"/>
  <c r="O15" s="1"/>
  <c r="O12" s="1"/>
  <c r="K14" i="4" s="1"/>
  <c r="K10" s="1"/>
  <c r="S24" i="3"/>
  <c r="S21" s="1"/>
  <c r="N21"/>
  <c r="J26" i="4" s="1"/>
  <c r="J22" s="1"/>
  <c r="H16" i="3"/>
  <c r="H14"/>
  <c r="H12" s="1"/>
  <c r="O21" l="1"/>
  <c r="K26" i="4" s="1"/>
  <c r="K22" s="1"/>
  <c r="P21" i="3"/>
  <c r="L26" i="4" s="1"/>
  <c r="L22" s="1"/>
  <c r="M21" i="3"/>
  <c r="I26" i="4" s="1"/>
  <c r="I22" s="1"/>
  <c r="M12" i="3"/>
  <c r="I14" i="4" s="1"/>
  <c r="I10" s="1"/>
  <c r="L21" i="3"/>
  <c r="H26" i="4" s="1"/>
  <c r="H22" s="1"/>
  <c r="K21" i="3"/>
</calcChain>
</file>

<file path=xl/sharedStrings.xml><?xml version="1.0" encoding="utf-8"?>
<sst xmlns="http://schemas.openxmlformats.org/spreadsheetml/2006/main" count="341" uniqueCount="138">
  <si>
    <t>Вес показателя</t>
  </si>
  <si>
    <t>2013 год</t>
  </si>
  <si>
    <t>2014 год</t>
  </si>
  <si>
    <t>2015 год</t>
  </si>
  <si>
    <t>2016 год</t>
  </si>
  <si>
    <t xml:space="preserve">Цель:      </t>
  </si>
  <si>
    <t>Обеспечение долгосрочной сбалансированности и устойчивости бюджета ЗАТО Железногорск, повышение качества и прозрачности управления муниципальными финансами</t>
  </si>
  <si>
    <t>Целевой показатель 1:  Размер дефицита местного бюджета (без учета снижения остатков средств на счетах по учету средств местного бюджета) в общем годовом объеме доходов местного бюджета без учета объема безвозмездных поступлений и (или) поступлений налоговых доходов по дополнительным нормативам отчислений</t>
  </si>
  <si>
    <t>процент</t>
  </si>
  <si>
    <t xml:space="preserve">Доля расходов местного бюджета, формируемых в рамках муниципальных программ </t>
  </si>
  <si>
    <t>Целевой показатель 3:  Обеспечение исполнения расходных обязательств (за исключением безвозмездных поступлений)</t>
  </si>
  <si>
    <t>Целевой показатель 4:  Отношение объема просроченной кредиторской задолженности к объему расходов бюджета</t>
  </si>
  <si>
    <t>1.1.</t>
  </si>
  <si>
    <t>Задача 1:</t>
  </si>
  <si>
    <t>Эффективное управление муниципальным долгом</t>
  </si>
  <si>
    <t>Подпрограмма 1.</t>
  </si>
  <si>
    <t>«Управление муниципальным долгом ЗАТО Железногорск» на 2014-2016 годы</t>
  </si>
  <si>
    <t>1.1.1.</t>
  </si>
  <si>
    <t>Отношение муниципального долга ЗАТО Железногорск к доходам местного бюджета за исключением безвозмездных поступлений</t>
  </si>
  <si>
    <t>1.1.2.</t>
  </si>
  <si>
    <t>1.1.3.</t>
  </si>
  <si>
    <t>Отношение годовой суммы платежей на погашение и обслуживание муниципального долга  к доходам местного бюджета</t>
  </si>
  <si>
    <t>1.1.4.</t>
  </si>
  <si>
    <t>Просроченная задолженность по долговым обязательствам ЗАТО Железногорск</t>
  </si>
  <si>
    <t>тыс.рублей</t>
  </si>
  <si>
    <t>Задача 2:</t>
  </si>
  <si>
    <t>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повышения эффективности расходов бюджета</t>
  </si>
  <si>
    <t>1.2.</t>
  </si>
  <si>
    <t>Подпрограмма 2.</t>
  </si>
  <si>
    <t>1.2.1.</t>
  </si>
  <si>
    <t>Отсутствие в местном бюджете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</si>
  <si>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тыс. рублей</t>
  </si>
  <si>
    <t>1.2.2.</t>
  </si>
  <si>
    <t>Соотношение количества фактически проведенных контрольных мероприятий к количеству запланированных</t>
  </si>
  <si>
    <t>1.2.3.</t>
  </si>
  <si>
    <t xml:space="preserve">Соотношение объема проверенных средств местного бюджета к общему объему расходов местного бюджета </t>
  </si>
  <si>
    <t>1.2.4.</t>
  </si>
  <si>
    <t>1.2.5.</t>
  </si>
  <si>
    <t>Обеспечение исполнения расходных обязательств (за исключением безвозмездных поступлений)</t>
  </si>
  <si>
    <t>1.2.6.</t>
  </si>
  <si>
    <t>единиц</t>
  </si>
  <si>
    <t xml:space="preserve"> </t>
  </si>
  <si>
    <t xml:space="preserve">  </t>
  </si>
  <si>
    <t>Наименование  программы, подпрограммы</t>
  </si>
  <si>
    <t>Наименование ГРБС</t>
  </si>
  <si>
    <t>Код бюджетной классификации</t>
  </si>
  <si>
    <t>ГРБС</t>
  </si>
  <si>
    <t>ЦСР</t>
  </si>
  <si>
    <t>ВР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</si>
  <si>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</si>
  <si>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</si>
  <si>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</si>
  <si>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</si>
  <si>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Финансовое управление Администрации ЗАТО г.Железногорск</t>
  </si>
  <si>
    <t>Администрация ЗАТО г.Железногорск</t>
  </si>
  <si>
    <t>Подпрограмма 1</t>
  </si>
  <si>
    <t>«Управление муниципальным долгом ЗАТО Железногорск»</t>
  </si>
  <si>
    <t>всего расходные обязательства по подпрограмме</t>
  </si>
  <si>
    <t>Мероприятие1 подпрограммы 1</t>
  </si>
  <si>
    <t>Обслуживание муниципального долга</t>
  </si>
  <si>
    <t>всего расходные обязательства по  мероприятию подпрограммы</t>
  </si>
  <si>
    <t>X</t>
  </si>
  <si>
    <t>Подпрограмма 2</t>
  </si>
  <si>
    <t>Руководство и управление в сфере установленных функций органов местного самоуправления</t>
  </si>
  <si>
    <t xml:space="preserve">       </t>
  </si>
  <si>
    <t>009</t>
  </si>
  <si>
    <t>Статус</t>
  </si>
  <si>
    <t>Наименование муниципальной программы, подпрограммы муниципальной программы</t>
  </si>
  <si>
    <t xml:space="preserve">федеральный бюджет    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</si>
  <si>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</si>
  <si>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</si>
  <si>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</si>
  <si>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юридические лица</t>
  </si>
  <si>
    <t>Управление муниципальным долгом ЗАТО Железногорск</t>
  </si>
  <si>
    <t>программ ЗАТО Железногорск</t>
  </si>
  <si>
    <t>Приложение № 6</t>
  </si>
  <si>
    <t>отчетный период</t>
  </si>
  <si>
    <t>плановый период</t>
  </si>
  <si>
    <t xml:space="preserve">Цели,  задачи,   показатели </t>
  </si>
  <si>
    <t>Единица измерения</t>
  </si>
  <si>
    <t>январь-март</t>
  </si>
  <si>
    <t>январь-июнь</t>
  </si>
  <si>
    <t>январь-сентябрь</t>
  </si>
  <si>
    <t xml:space="preserve">№  п/п </t>
  </si>
  <si>
    <t xml:space="preserve">план </t>
  </si>
  <si>
    <t>факт</t>
  </si>
  <si>
    <t>примечание</t>
  </si>
  <si>
    <t xml:space="preserve">Целевой показатель 2:  Доля расходов местного бюджета, формируемых в рамках муниципальных программ </t>
  </si>
  <si>
    <t>Доля расходов на обслуживание муниципальногодолга ЗАТО Железногорск в объеме расходов местного бюджета, за исключением объема расходов, которые осуществляются за счет субвенций, предоставляемых из бюджетов бюджетной системы Российской Федерации</t>
  </si>
  <si>
    <t>Статус (муниципальная программа, подпрограмма)</t>
  </si>
  <si>
    <t>отчетный год</t>
  </si>
  <si>
    <t>план</t>
  </si>
  <si>
    <t>Расходы ( руб.), годы</t>
  </si>
  <si>
    <t>Приложение № 7</t>
  </si>
  <si>
    <t>Рз, Пр</t>
  </si>
  <si>
    <t xml:space="preserve">мероприятие 1 подпрограммы 2 </t>
  </si>
  <si>
    <t>Мероприятие 2 подпрограммы 2</t>
  </si>
  <si>
    <t>Выполнение отдельных функций по исполнению бюджета</t>
  </si>
  <si>
    <t>Приложение № 8</t>
  </si>
  <si>
    <t xml:space="preserve">Всего,  в том числе:                     </t>
  </si>
  <si>
    <t>не менее 93</t>
  </si>
  <si>
    <t xml:space="preserve">к Порядку принятия решений о разработке, </t>
  </si>
  <si>
    <t>формировании и реализации муниципальных</t>
  </si>
  <si>
    <t>0106</t>
  </si>
  <si>
    <t>0113</t>
  </si>
  <si>
    <t>целевой показатель выполнен</t>
  </si>
  <si>
    <t>не менее 82</t>
  </si>
  <si>
    <t>не менее 85</t>
  </si>
  <si>
    <t>не более 10</t>
  </si>
  <si>
    <t>не более 50</t>
  </si>
  <si>
    <t>не более 5</t>
  </si>
  <si>
    <t>не более 7</t>
  </si>
  <si>
    <t>не менее 17</t>
  </si>
  <si>
    <t>Источники финансирования</t>
  </si>
  <si>
    <t>текущий период (2015 год)</t>
  </si>
  <si>
    <t>2017 год</t>
  </si>
  <si>
    <t xml:space="preserve"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 "УПРАВЛЕНИЕ МУНИЦИПАЛЬНЫМИ ФИНАНСАМИ" 
</t>
  </si>
  <si>
    <t xml:space="preserve">«Управление муниципальными финансами в ЗАТО Железногорск» </t>
  </si>
  <si>
    <t>«Обеспечение реализации муниципальной программы и прочие мероприятия»</t>
  </si>
  <si>
    <t>Обеспечение реализации муниципальной программы и прочие мероприятия</t>
  </si>
  <si>
    <t>не менее 80</t>
  </si>
  <si>
    <t>не менее 15</t>
  </si>
  <si>
    <t>не менее 2</t>
  </si>
  <si>
    <t xml:space="preserve">Руководитель Финансового управления </t>
  </si>
  <si>
    <t>Администрации ЗАТО г. Железногорск                                                                                        Т.И. Прусова</t>
  </si>
  <si>
    <t>Руководитель Финансового управления</t>
  </si>
  <si>
    <t>Администрации ЗАТО г. Железногорск</t>
  </si>
  <si>
    <t>Т.И. Прусова</t>
  </si>
  <si>
    <t xml:space="preserve">Администрации ЗАТО г. Железногорск            </t>
  </si>
  <si>
    <t>январь-декабрь</t>
  </si>
  <si>
    <t xml:space="preserve">ИНФОРМАЦИЯ ОБ ИСПОЛЬЗОВАНИИ БЮДЖЕТНЫХ АССИГНОВАНИЙ МЕСТНОГО БЮДЖЕТА И ИНЫХ СРЕДСТВ НА РЕАЛИЗАЦИЮ МУНИЦИПАЛЬНОЙ ПРОГРАММЫ "УПРАВЛЕНИЕ МУНИЦИПАЛЬНЫМИ ФИНАНСАМИ" С УКАЗАНИЕМ ПЛАНОВЫХ И ФАКТИЧЕСКИХ ЗНАЧЕНИЙ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
</t>
  </si>
  <si>
    <t>Обеспечение доступа для граждан к информации о бюджете ЗАТО Железногорск и бюджетном процессе в доступной форме</t>
  </si>
  <si>
    <t xml:space="preserve">не менее 1 раз в месяц </t>
  </si>
  <si>
    <t>не менее 1 раз в месяц</t>
  </si>
  <si>
    <t xml:space="preserve">Информация о  целевых показателях и показателях результативности муниципальной программы  «Управление муниципальными финансами в ЗАТО Железногорск»
</t>
  </si>
  <si>
    <r>
      <t xml:space="preserve">целевой показатель выполнен </t>
    </r>
    <r>
      <rPr>
        <sz val="11"/>
        <color theme="1"/>
        <rFont val="Times New Roman"/>
        <family val="1"/>
        <charset val="204"/>
      </rPr>
      <t>(муниципальный долг отсутствует)</t>
    </r>
  </si>
  <si>
    <t>отсутствие муниципального долга</t>
  </si>
  <si>
    <t>исполнение составило 99,5%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</si>
</sst>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"/>
  </numFmts>
  <fonts count="3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9" fillId="0" borderId="0" applyNumberFormat="0" applyFill="0" applyBorder="0" applyAlignment="0" applyProtection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11" applyNumberFormat="0" applyAlignment="0" applyProtection="0"/>
    <xf numFmtId="0" fontId="17" fillId="6" borderId="12" applyNumberFormat="0" applyAlignment="0" applyProtection="0"/>
    <xf numFmtId="0" fontId="18" fillId="6" borderId="11" applyNumberFormat="0" applyAlignment="0" applyProtection="0"/>
    <xf numFmtId="0" fontId="19" fillId="0" borderId="13" applyNumberFormat="0" applyFill="0" applyAlignment="0" applyProtection="0"/>
    <xf numFmtId="0" fontId="20" fillId="7" borderId="14" applyNumberFormat="0" applyAlignment="0" applyProtection="0"/>
    <xf numFmtId="0" fontId="21" fillId="0" borderId="0" applyNumberFormat="0" applyFill="0" applyBorder="0" applyAlignment="0" applyProtection="0"/>
    <xf numFmtId="0" fontId="8" fillId="8" borderId="15" applyNumberFormat="0" applyFont="0" applyAlignment="0" applyProtection="0"/>
    <xf numFmtId="0" fontId="22" fillId="0" borderId="0" applyNumberFormat="0" applyFill="0" applyBorder="0" applyAlignment="0" applyProtection="0"/>
    <xf numFmtId="0" fontId="23" fillId="0" borderId="16" applyNumberFormat="0" applyFill="0" applyAlignment="0" applyProtection="0"/>
    <xf numFmtId="0" fontId="24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24" fillId="32" borderId="0" applyNumberFormat="0" applyBorder="0" applyAlignment="0" applyProtection="0"/>
    <xf numFmtId="0" fontId="25" fillId="33" borderId="0"/>
  </cellStyleXfs>
  <cellXfs count="82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justify"/>
    </xf>
    <xf numFmtId="0" fontId="1" fillId="0" borderId="0" xfId="0" applyFont="1" applyAlignment="1">
      <alignment horizontal="justify"/>
    </xf>
    <xf numFmtId="0" fontId="1" fillId="0" borderId="0" xfId="0" applyFont="1" applyAlignment="1"/>
    <xf numFmtId="0" fontId="4" fillId="0" borderId="0" xfId="0" applyFont="1" applyAlignment="1">
      <alignment horizontal="justify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 wrapText="1"/>
    </xf>
    <xf numFmtId="165" fontId="0" fillId="0" borderId="0" xfId="0" applyNumberFormat="1"/>
    <xf numFmtId="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vertical="top"/>
    </xf>
    <xf numFmtId="4" fontId="5" fillId="0" borderId="1" xfId="0" applyNumberFormat="1" applyFont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justify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3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6" fillId="0" borderId="4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1" fontId="2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8" fillId="34" borderId="1" xfId="0" applyNumberFormat="1" applyFont="1" applyFill="1" applyBorder="1" applyAlignment="1">
      <alignment horizontal="right" vertical="top" shrinkToFit="1"/>
    </xf>
    <xf numFmtId="0" fontId="1" fillId="0" borderId="1" xfId="0" applyFont="1" applyBorder="1" applyAlignment="1">
      <alignment vertical="top" wrapText="1"/>
    </xf>
    <xf numFmtId="4" fontId="3" fillId="34" borderId="1" xfId="0" applyNumberFormat="1" applyFont="1" applyFill="1" applyBorder="1" applyAlignment="1">
      <alignment horizontal="center" vertical="top"/>
    </xf>
    <xf numFmtId="0" fontId="1" fillId="34" borderId="1" xfId="0" applyFont="1" applyFill="1" applyBorder="1" applyAlignment="1">
      <alignment horizontal="center" vertical="center" wrapText="1"/>
    </xf>
    <xf numFmtId="1" fontId="1" fillId="3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0" fontId="29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6"/>
  <sheetViews>
    <sheetView tabSelected="1" zoomScaleNormal="100" workbookViewId="0">
      <pane xSplit="2" ySplit="11" topLeftCell="C27" activePane="bottomRight" state="frozen"/>
      <selection pane="topRight" activeCell="C1" sqref="C1"/>
      <selection pane="bottomLeft" activeCell="A12" sqref="A12"/>
      <selection pane="bottomRight" activeCell="T30" sqref="T30"/>
    </sheetView>
  </sheetViews>
  <sheetFormatPr defaultRowHeight="15"/>
  <cols>
    <col min="1" max="1" width="5.85546875" customWidth="1"/>
    <col min="2" max="2" width="32.7109375" customWidth="1"/>
    <col min="3" max="3" width="10.28515625" customWidth="1"/>
    <col min="4" max="4" width="8.28515625" customWidth="1"/>
    <col min="5" max="5" width="11.140625" customWidth="1"/>
    <col min="6" max="6" width="11.7109375" customWidth="1"/>
    <col min="7" max="7" width="8.42578125" customWidth="1"/>
    <col min="8" max="9" width="9.140625" customWidth="1"/>
    <col min="10" max="10" width="9" customWidth="1"/>
    <col min="11" max="11" width="9.42578125" customWidth="1"/>
    <col min="12" max="13" width="10.28515625" customWidth="1"/>
    <col min="14" max="14" width="14.140625" customWidth="1"/>
    <col min="15" max="15" width="9.5703125" customWidth="1"/>
    <col min="16" max="16" width="11.42578125" customWidth="1"/>
    <col min="17" max="17" width="16" customWidth="1"/>
  </cols>
  <sheetData>
    <row r="1" spans="1:17" ht="15.75">
      <c r="A1" s="1"/>
      <c r="B1" s="3"/>
      <c r="C1" s="3"/>
      <c r="D1" s="3"/>
      <c r="L1" s="3"/>
      <c r="M1" s="3" t="s">
        <v>75</v>
      </c>
      <c r="N1" s="3"/>
      <c r="O1" s="3"/>
      <c r="P1" s="3"/>
      <c r="Q1" s="3"/>
    </row>
    <row r="2" spans="1:17" ht="15.75">
      <c r="A2" s="1"/>
      <c r="B2" s="3"/>
      <c r="C2" s="3"/>
      <c r="D2" s="3"/>
      <c r="L2" s="3"/>
      <c r="M2" s="3" t="s">
        <v>101</v>
      </c>
      <c r="N2" s="3"/>
      <c r="O2" s="3"/>
      <c r="P2" s="3"/>
      <c r="Q2" s="3"/>
    </row>
    <row r="3" spans="1:17" ht="15.75">
      <c r="A3" s="1" t="s">
        <v>41</v>
      </c>
      <c r="B3" s="3"/>
      <c r="C3" s="3"/>
      <c r="D3" s="3"/>
      <c r="L3" s="3"/>
      <c r="M3" s="3" t="s">
        <v>102</v>
      </c>
      <c r="N3" s="3"/>
      <c r="O3" s="3"/>
      <c r="P3" s="3"/>
      <c r="Q3" s="3"/>
    </row>
    <row r="4" spans="1:17" ht="15.75">
      <c r="A4" s="1" t="s">
        <v>42</v>
      </c>
      <c r="B4" s="3"/>
      <c r="C4" s="3"/>
      <c r="D4" s="3"/>
      <c r="L4" s="3"/>
      <c r="M4" s="3" t="s">
        <v>74</v>
      </c>
      <c r="N4" s="3"/>
      <c r="O4" s="3"/>
      <c r="P4" s="3"/>
      <c r="Q4" s="3"/>
    </row>
    <row r="5" spans="1:17" ht="15.7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28.5" customHeight="1">
      <c r="A6" s="61" t="s">
        <v>134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3"/>
    </row>
    <row r="7" spans="1:17" ht="15.7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30" customHeight="1">
      <c r="A8" s="60" t="s">
        <v>83</v>
      </c>
      <c r="B8" s="60" t="s">
        <v>78</v>
      </c>
      <c r="C8" s="60" t="s">
        <v>79</v>
      </c>
      <c r="D8" s="60" t="s">
        <v>0</v>
      </c>
      <c r="E8" s="60" t="s">
        <v>76</v>
      </c>
      <c r="F8" s="60"/>
      <c r="G8" s="57" t="s">
        <v>114</v>
      </c>
      <c r="H8" s="58"/>
      <c r="I8" s="58"/>
      <c r="J8" s="58"/>
      <c r="K8" s="58"/>
      <c r="L8" s="58"/>
      <c r="M8" s="58"/>
      <c r="N8" s="59"/>
      <c r="O8" s="60" t="s">
        <v>77</v>
      </c>
      <c r="P8" s="60"/>
      <c r="Q8" s="60" t="s">
        <v>86</v>
      </c>
    </row>
    <row r="9" spans="1:17" ht="31.5" customHeight="1">
      <c r="A9" s="60"/>
      <c r="B9" s="60"/>
      <c r="C9" s="60"/>
      <c r="D9" s="60"/>
      <c r="E9" s="60" t="s">
        <v>1</v>
      </c>
      <c r="F9" s="60" t="s">
        <v>2</v>
      </c>
      <c r="G9" s="60" t="s">
        <v>80</v>
      </c>
      <c r="H9" s="60"/>
      <c r="I9" s="57" t="s">
        <v>81</v>
      </c>
      <c r="J9" s="59"/>
      <c r="K9" s="57" t="s">
        <v>82</v>
      </c>
      <c r="L9" s="59"/>
      <c r="M9" s="57" t="s">
        <v>129</v>
      </c>
      <c r="N9" s="59"/>
      <c r="O9" s="46" t="s">
        <v>4</v>
      </c>
      <c r="P9" s="46" t="s">
        <v>115</v>
      </c>
      <c r="Q9" s="60"/>
    </row>
    <row r="10" spans="1:17" ht="15.75">
      <c r="A10" s="60"/>
      <c r="B10" s="60"/>
      <c r="C10" s="60"/>
      <c r="D10" s="60"/>
      <c r="E10" s="60"/>
      <c r="F10" s="60"/>
      <c r="G10" s="12" t="s">
        <v>84</v>
      </c>
      <c r="H10" s="12" t="s">
        <v>85</v>
      </c>
      <c r="I10" s="38" t="s">
        <v>84</v>
      </c>
      <c r="J10" s="38" t="s">
        <v>85</v>
      </c>
      <c r="K10" s="39" t="s">
        <v>84</v>
      </c>
      <c r="L10" s="39" t="s">
        <v>85</v>
      </c>
      <c r="M10" s="42" t="s">
        <v>84</v>
      </c>
      <c r="N10" s="42" t="s">
        <v>85</v>
      </c>
      <c r="O10" s="12"/>
      <c r="P10" s="12"/>
      <c r="Q10" s="12"/>
    </row>
    <row r="11" spans="1:17" ht="15.7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  <c r="M11" s="10">
        <v>13</v>
      </c>
      <c r="N11" s="10">
        <v>14</v>
      </c>
      <c r="O11" s="10">
        <v>15</v>
      </c>
      <c r="P11" s="8">
        <v>16</v>
      </c>
      <c r="Q11" s="16">
        <v>17</v>
      </c>
    </row>
    <row r="12" spans="1:17" ht="30" customHeight="1">
      <c r="A12" s="9">
        <v>1</v>
      </c>
      <c r="B12" s="9" t="s">
        <v>5</v>
      </c>
      <c r="C12" s="67" t="s">
        <v>6</v>
      </c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19"/>
    </row>
    <row r="13" spans="1:17" ht="189">
      <c r="A13" s="9"/>
      <c r="B13" s="9" t="s">
        <v>7</v>
      </c>
      <c r="C13" s="54" t="s">
        <v>8</v>
      </c>
      <c r="D13" s="54" t="s">
        <v>51</v>
      </c>
      <c r="E13" s="54">
        <v>0</v>
      </c>
      <c r="F13" s="35">
        <v>0</v>
      </c>
      <c r="G13" s="54" t="s">
        <v>108</v>
      </c>
      <c r="H13" s="50">
        <v>0</v>
      </c>
      <c r="I13" s="54" t="s">
        <v>108</v>
      </c>
      <c r="J13" s="35">
        <v>0</v>
      </c>
      <c r="K13" s="54" t="s">
        <v>108</v>
      </c>
      <c r="L13" s="35">
        <v>0</v>
      </c>
      <c r="M13" s="54" t="s">
        <v>108</v>
      </c>
      <c r="N13" s="51">
        <v>0</v>
      </c>
      <c r="O13" s="54" t="s">
        <v>108</v>
      </c>
      <c r="P13" s="54" t="s">
        <v>108</v>
      </c>
      <c r="Q13" s="18" t="s">
        <v>105</v>
      </c>
    </row>
    <row r="14" spans="1:17" ht="67.5" customHeight="1">
      <c r="A14" s="9"/>
      <c r="B14" s="9" t="s">
        <v>87</v>
      </c>
      <c r="C14" s="54" t="s">
        <v>8</v>
      </c>
      <c r="D14" s="54" t="s">
        <v>51</v>
      </c>
      <c r="E14" s="54">
        <v>0</v>
      </c>
      <c r="F14" s="41">
        <v>97.3</v>
      </c>
      <c r="G14" s="54" t="s">
        <v>120</v>
      </c>
      <c r="H14" s="51">
        <v>95</v>
      </c>
      <c r="I14" s="54" t="s">
        <v>120</v>
      </c>
      <c r="J14" s="35">
        <v>96</v>
      </c>
      <c r="K14" s="54" t="s">
        <v>120</v>
      </c>
      <c r="L14" s="35">
        <v>95</v>
      </c>
      <c r="M14" s="54" t="s">
        <v>120</v>
      </c>
      <c r="N14" s="41">
        <v>95.8</v>
      </c>
      <c r="O14" s="54" t="s">
        <v>106</v>
      </c>
      <c r="P14" s="54" t="s">
        <v>107</v>
      </c>
      <c r="Q14" s="18" t="s">
        <v>105</v>
      </c>
    </row>
    <row r="15" spans="1:17" ht="86.25" customHeight="1">
      <c r="A15" s="9"/>
      <c r="B15" s="9" t="s">
        <v>10</v>
      </c>
      <c r="C15" s="54" t="s">
        <v>8</v>
      </c>
      <c r="D15" s="54" t="s">
        <v>51</v>
      </c>
      <c r="E15" s="54">
        <v>96.9</v>
      </c>
      <c r="F15" s="40">
        <v>96.5</v>
      </c>
      <c r="G15" s="50" t="s">
        <v>100</v>
      </c>
      <c r="H15" s="50">
        <v>96</v>
      </c>
      <c r="I15" s="54" t="s">
        <v>100</v>
      </c>
      <c r="J15" s="35">
        <v>98</v>
      </c>
      <c r="K15" s="54" t="s">
        <v>100</v>
      </c>
      <c r="L15" s="35">
        <v>98</v>
      </c>
      <c r="M15" s="54" t="s">
        <v>100</v>
      </c>
      <c r="N15" s="40">
        <v>98.7</v>
      </c>
      <c r="O15" s="54" t="s">
        <v>100</v>
      </c>
      <c r="P15" s="54" t="s">
        <v>100</v>
      </c>
      <c r="Q15" s="18" t="s">
        <v>105</v>
      </c>
    </row>
    <row r="16" spans="1:17" ht="85.5" customHeight="1">
      <c r="A16" s="9"/>
      <c r="B16" s="9" t="s">
        <v>11</v>
      </c>
      <c r="C16" s="54" t="s">
        <v>8</v>
      </c>
      <c r="D16" s="54" t="s">
        <v>51</v>
      </c>
      <c r="E16" s="54">
        <v>0</v>
      </c>
      <c r="F16" s="35">
        <v>0</v>
      </c>
      <c r="G16" s="50">
        <v>0</v>
      </c>
      <c r="H16" s="50">
        <v>0</v>
      </c>
      <c r="I16" s="54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18" t="s">
        <v>105</v>
      </c>
    </row>
    <row r="17" spans="1:17" ht="15.75">
      <c r="A17" s="9" t="s">
        <v>12</v>
      </c>
      <c r="B17" s="9" t="s">
        <v>13</v>
      </c>
      <c r="C17" s="60" t="s">
        <v>14</v>
      </c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19"/>
    </row>
    <row r="18" spans="1:17" ht="15.75">
      <c r="A18" s="9"/>
      <c r="B18" s="9" t="s">
        <v>15</v>
      </c>
      <c r="C18" s="60" t="s">
        <v>16</v>
      </c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19"/>
    </row>
    <row r="19" spans="1:17" ht="91.5" customHeight="1">
      <c r="A19" s="9" t="s">
        <v>17</v>
      </c>
      <c r="B19" s="9" t="s">
        <v>18</v>
      </c>
      <c r="C19" s="54" t="s">
        <v>8</v>
      </c>
      <c r="D19" s="54">
        <v>0.1</v>
      </c>
      <c r="E19" s="54">
        <v>0</v>
      </c>
      <c r="F19" s="54">
        <v>0</v>
      </c>
      <c r="G19" s="54" t="s">
        <v>109</v>
      </c>
      <c r="H19" s="54">
        <v>0</v>
      </c>
      <c r="I19" s="54" t="s">
        <v>109</v>
      </c>
      <c r="J19" s="54">
        <v>0</v>
      </c>
      <c r="K19" s="54">
        <v>0</v>
      </c>
      <c r="L19" s="54">
        <v>0</v>
      </c>
      <c r="M19" s="54">
        <v>0</v>
      </c>
      <c r="N19" s="54">
        <v>0</v>
      </c>
      <c r="O19" s="54" t="s">
        <v>109</v>
      </c>
      <c r="P19" s="54" t="s">
        <v>109</v>
      </c>
      <c r="Q19" s="18" t="s">
        <v>135</v>
      </c>
    </row>
    <row r="20" spans="1:17" ht="143.25" customHeight="1">
      <c r="A20" s="9" t="s">
        <v>19</v>
      </c>
      <c r="B20" s="9" t="s">
        <v>88</v>
      </c>
      <c r="C20" s="54" t="s">
        <v>8</v>
      </c>
      <c r="D20" s="54">
        <v>0.1</v>
      </c>
      <c r="E20" s="54">
        <v>0</v>
      </c>
      <c r="F20" s="54">
        <v>0</v>
      </c>
      <c r="G20" s="54" t="s">
        <v>110</v>
      </c>
      <c r="H20" s="54">
        <v>0</v>
      </c>
      <c r="I20" s="54" t="s">
        <v>110</v>
      </c>
      <c r="J20" s="54">
        <v>0</v>
      </c>
      <c r="K20" s="54" t="s">
        <v>110</v>
      </c>
      <c r="L20" s="54">
        <v>0</v>
      </c>
      <c r="M20" s="54" t="s">
        <v>110</v>
      </c>
      <c r="N20" s="54">
        <v>0</v>
      </c>
      <c r="O20" s="54" t="s">
        <v>110</v>
      </c>
      <c r="P20" s="54" t="s">
        <v>110</v>
      </c>
      <c r="Q20" s="18" t="s">
        <v>135</v>
      </c>
    </row>
    <row r="21" spans="1:17" ht="92.25">
      <c r="A21" s="9" t="s">
        <v>20</v>
      </c>
      <c r="B21" s="9" t="s">
        <v>21</v>
      </c>
      <c r="C21" s="54" t="s">
        <v>8</v>
      </c>
      <c r="D21" s="54">
        <v>0.1</v>
      </c>
      <c r="E21" s="54">
        <v>0</v>
      </c>
      <c r="F21" s="54">
        <v>0</v>
      </c>
      <c r="G21" s="54" t="s">
        <v>110</v>
      </c>
      <c r="H21" s="54">
        <v>0</v>
      </c>
      <c r="I21" s="54" t="s">
        <v>110</v>
      </c>
      <c r="J21" s="54">
        <v>0</v>
      </c>
      <c r="K21" s="54" t="s">
        <v>110</v>
      </c>
      <c r="L21" s="54">
        <v>0</v>
      </c>
      <c r="M21" s="54" t="s">
        <v>110</v>
      </c>
      <c r="N21" s="54">
        <v>0</v>
      </c>
      <c r="O21" s="54" t="s">
        <v>111</v>
      </c>
      <c r="P21" s="54" t="s">
        <v>108</v>
      </c>
      <c r="Q21" s="18" t="s">
        <v>135</v>
      </c>
    </row>
    <row r="22" spans="1:17" ht="47.25">
      <c r="A22" s="9" t="s">
        <v>22</v>
      </c>
      <c r="B22" s="9" t="s">
        <v>23</v>
      </c>
      <c r="C22" s="54" t="s">
        <v>24</v>
      </c>
      <c r="D22" s="54">
        <v>0.1</v>
      </c>
      <c r="E22" s="54">
        <v>0</v>
      </c>
      <c r="F22" s="54">
        <v>0</v>
      </c>
      <c r="G22" s="54">
        <v>0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18" t="s">
        <v>105</v>
      </c>
    </row>
    <row r="23" spans="1:17" ht="39" customHeight="1">
      <c r="A23" s="9"/>
      <c r="B23" s="9" t="s">
        <v>25</v>
      </c>
      <c r="C23" s="64" t="s">
        <v>26</v>
      </c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6"/>
    </row>
    <row r="24" spans="1:17" ht="32.25" customHeight="1">
      <c r="A24" s="9" t="s">
        <v>27</v>
      </c>
      <c r="B24" s="9" t="s">
        <v>28</v>
      </c>
      <c r="C24" s="64" t="s">
        <v>118</v>
      </c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6"/>
    </row>
    <row r="25" spans="1:17" ht="112.5" customHeight="1">
      <c r="A25" s="9" t="s">
        <v>29</v>
      </c>
      <c r="B25" s="9" t="s">
        <v>30</v>
      </c>
      <c r="C25" s="9" t="s">
        <v>31</v>
      </c>
      <c r="D25" s="54">
        <v>0.2</v>
      </c>
      <c r="E25" s="54">
        <v>0</v>
      </c>
      <c r="F25" s="54">
        <v>0</v>
      </c>
      <c r="G25" s="50">
        <v>0</v>
      </c>
      <c r="H25" s="50">
        <v>0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4">
        <v>0</v>
      </c>
      <c r="O25" s="54">
        <v>0</v>
      </c>
      <c r="P25" s="54">
        <v>0</v>
      </c>
      <c r="Q25" s="18" t="s">
        <v>105</v>
      </c>
    </row>
    <row r="26" spans="1:17" ht="69" customHeight="1">
      <c r="A26" s="9" t="s">
        <v>32</v>
      </c>
      <c r="B26" s="18" t="s">
        <v>33</v>
      </c>
      <c r="C26" s="10" t="s">
        <v>8</v>
      </c>
      <c r="D26" s="54">
        <v>0.1</v>
      </c>
      <c r="E26" s="54">
        <v>105.9</v>
      </c>
      <c r="F26" s="54">
        <v>100</v>
      </c>
      <c r="G26" s="50">
        <v>100</v>
      </c>
      <c r="H26" s="50">
        <v>100</v>
      </c>
      <c r="I26" s="50">
        <v>100</v>
      </c>
      <c r="J26" s="50">
        <v>116.67</v>
      </c>
      <c r="K26" s="54">
        <v>100</v>
      </c>
      <c r="L26" s="50">
        <v>100</v>
      </c>
      <c r="M26" s="54">
        <v>100</v>
      </c>
      <c r="N26" s="50">
        <v>100</v>
      </c>
      <c r="O26" s="54">
        <v>100</v>
      </c>
      <c r="P26" s="54">
        <v>100</v>
      </c>
      <c r="Q26" s="18" t="s">
        <v>105</v>
      </c>
    </row>
    <row r="27" spans="1:17" ht="63">
      <c r="A27" s="9" t="s">
        <v>34</v>
      </c>
      <c r="B27" s="18" t="s">
        <v>35</v>
      </c>
      <c r="C27" s="10" t="s">
        <v>8</v>
      </c>
      <c r="D27" s="54">
        <v>0.05</v>
      </c>
      <c r="E27" s="54">
        <v>12.2</v>
      </c>
      <c r="F27" s="54">
        <v>32</v>
      </c>
      <c r="G27" s="54" t="s">
        <v>121</v>
      </c>
      <c r="H27" s="50">
        <v>3.38</v>
      </c>
      <c r="I27" s="54" t="s">
        <v>121</v>
      </c>
      <c r="J27" s="50">
        <v>51.13</v>
      </c>
      <c r="K27" s="54" t="s">
        <v>121</v>
      </c>
      <c r="L27" s="50">
        <v>52.9</v>
      </c>
      <c r="M27" s="54" t="s">
        <v>121</v>
      </c>
      <c r="N27" s="50">
        <v>68.84</v>
      </c>
      <c r="O27" s="54" t="s">
        <v>112</v>
      </c>
      <c r="P27" s="54" t="s">
        <v>112</v>
      </c>
      <c r="Q27" s="18" t="s">
        <v>105</v>
      </c>
    </row>
    <row r="28" spans="1:17" ht="52.5" customHeight="1">
      <c r="A28" s="9" t="s">
        <v>36</v>
      </c>
      <c r="B28" s="9" t="s">
        <v>9</v>
      </c>
      <c r="C28" s="9" t="s">
        <v>8</v>
      </c>
      <c r="D28" s="54">
        <v>0.1</v>
      </c>
      <c r="E28" s="54">
        <v>0</v>
      </c>
      <c r="F28" s="41">
        <v>97.3</v>
      </c>
      <c r="G28" s="54" t="s">
        <v>120</v>
      </c>
      <c r="H28" s="51">
        <v>95</v>
      </c>
      <c r="I28" s="54" t="s">
        <v>120</v>
      </c>
      <c r="J28" s="35">
        <v>96</v>
      </c>
      <c r="K28" s="54" t="s">
        <v>120</v>
      </c>
      <c r="L28" s="35">
        <v>95</v>
      </c>
      <c r="M28" s="54" t="s">
        <v>120</v>
      </c>
      <c r="N28" s="41">
        <v>95.8</v>
      </c>
      <c r="O28" s="54" t="s">
        <v>106</v>
      </c>
      <c r="P28" s="54" t="s">
        <v>107</v>
      </c>
      <c r="Q28" s="18" t="s">
        <v>105</v>
      </c>
    </row>
    <row r="29" spans="1:17" ht="66" customHeight="1">
      <c r="A29" s="9" t="s">
        <v>37</v>
      </c>
      <c r="B29" s="9" t="s">
        <v>38</v>
      </c>
      <c r="C29" s="9" t="s">
        <v>8</v>
      </c>
      <c r="D29" s="54">
        <v>0.1</v>
      </c>
      <c r="E29" s="54">
        <v>96.9</v>
      </c>
      <c r="F29" s="41">
        <v>96.5</v>
      </c>
      <c r="G29" s="50" t="s">
        <v>100</v>
      </c>
      <c r="H29" s="50">
        <v>96</v>
      </c>
      <c r="I29" s="50" t="s">
        <v>100</v>
      </c>
      <c r="J29" s="35">
        <v>98</v>
      </c>
      <c r="K29" s="50" t="s">
        <v>100</v>
      </c>
      <c r="L29" s="35">
        <v>98</v>
      </c>
      <c r="M29" s="50" t="s">
        <v>100</v>
      </c>
      <c r="N29" s="41">
        <v>98.7</v>
      </c>
      <c r="O29" s="54" t="s">
        <v>100</v>
      </c>
      <c r="P29" s="54" t="s">
        <v>100</v>
      </c>
      <c r="Q29" s="18" t="s">
        <v>105</v>
      </c>
    </row>
    <row r="30" spans="1:17" ht="115.5" customHeight="1">
      <c r="A30" s="9" t="s">
        <v>39</v>
      </c>
      <c r="B30" s="53" t="s">
        <v>131</v>
      </c>
      <c r="C30" s="9" t="s">
        <v>40</v>
      </c>
      <c r="D30" s="54">
        <v>0.05</v>
      </c>
      <c r="E30" s="54">
        <v>0</v>
      </c>
      <c r="F30" s="45">
        <v>2</v>
      </c>
      <c r="G30" s="54" t="s">
        <v>122</v>
      </c>
      <c r="H30" s="50">
        <v>3</v>
      </c>
      <c r="I30" s="54" t="s">
        <v>122</v>
      </c>
      <c r="J30" s="51">
        <v>7</v>
      </c>
      <c r="K30" s="54" t="s">
        <v>122</v>
      </c>
      <c r="L30" s="35">
        <v>10</v>
      </c>
      <c r="M30" s="54" t="s">
        <v>132</v>
      </c>
      <c r="N30" s="55">
        <v>15</v>
      </c>
      <c r="O30" s="54" t="s">
        <v>132</v>
      </c>
      <c r="P30" s="54" t="s">
        <v>133</v>
      </c>
      <c r="Q30" s="56" t="s">
        <v>105</v>
      </c>
    </row>
    <row r="31" spans="1:17">
      <c r="A31" s="4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</row>
    <row r="32" spans="1:17">
      <c r="A32" s="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</row>
    <row r="33" spans="1:16" ht="15.75">
      <c r="A33" s="6" t="s">
        <v>125</v>
      </c>
      <c r="B33" s="6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</row>
    <row r="34" spans="1:16" ht="15.75">
      <c r="A34" s="63" t="s">
        <v>128</v>
      </c>
      <c r="B34" s="63"/>
      <c r="C34" s="15"/>
      <c r="D34" s="15"/>
      <c r="E34" s="15"/>
      <c r="F34" s="15"/>
      <c r="G34" s="15"/>
      <c r="H34" s="6" t="s">
        <v>127</v>
      </c>
      <c r="I34" s="6"/>
      <c r="J34" s="6"/>
      <c r="K34" s="6"/>
      <c r="L34" s="6"/>
      <c r="M34" s="6"/>
      <c r="N34" s="6"/>
      <c r="O34" s="6"/>
      <c r="P34" s="15"/>
    </row>
    <row r="36" spans="1:16">
      <c r="D36">
        <f>D30+D29+D28+D27+D26+D25+D22+D21+D20+D19</f>
        <v>1</v>
      </c>
    </row>
  </sheetData>
  <mergeCells count="21">
    <mergeCell ref="A6:P6"/>
    <mergeCell ref="A34:B34"/>
    <mergeCell ref="C23:Q23"/>
    <mergeCell ref="C24:Q24"/>
    <mergeCell ref="C17:P17"/>
    <mergeCell ref="C18:P18"/>
    <mergeCell ref="C12:P12"/>
    <mergeCell ref="Q8:Q9"/>
    <mergeCell ref="G9:H9"/>
    <mergeCell ref="A8:A10"/>
    <mergeCell ref="B8:B10"/>
    <mergeCell ref="C8:C10"/>
    <mergeCell ref="D8:D10"/>
    <mergeCell ref="I9:J9"/>
    <mergeCell ref="K9:L9"/>
    <mergeCell ref="M9:N9"/>
    <mergeCell ref="G8:N8"/>
    <mergeCell ref="E9:E10"/>
    <mergeCell ref="F9:F10"/>
    <mergeCell ref="E8:F8"/>
    <mergeCell ref="O8:P8"/>
  </mergeCells>
  <printOptions horizontalCentered="1"/>
  <pageMargins left="0.9055118110236221" right="0.19685039370078741" top="0.98425196850393704" bottom="0.51181102362204722" header="0.15748031496062992" footer="0.15748031496062992"/>
  <pageSetup paperSize="9" scale="68" orientation="landscape" r:id="rId1"/>
  <rowBreaks count="2" manualBreakCount="2">
    <brk id="16" max="13" man="1"/>
    <brk id="22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U42"/>
  <sheetViews>
    <sheetView view="pageBreakPreview" zoomScaleNormal="100" zoomScaleSheetLayoutView="100" workbookViewId="0">
      <pane ySplit="11" topLeftCell="A12" activePane="bottomLeft" state="frozen"/>
      <selection pane="bottomLeft" activeCell="A6" sqref="A6:T6"/>
    </sheetView>
  </sheetViews>
  <sheetFormatPr defaultRowHeight="15"/>
  <cols>
    <col min="1" max="1" width="11.28515625" customWidth="1"/>
    <col min="2" max="2" width="16.140625" customWidth="1"/>
    <col min="3" max="3" width="17.140625" customWidth="1"/>
    <col min="4" max="4" width="7.42578125" customWidth="1"/>
    <col min="5" max="5" width="6.85546875" customWidth="1"/>
    <col min="6" max="6" width="8" customWidth="1"/>
    <col min="7" max="7" width="6.28515625" customWidth="1"/>
    <col min="8" max="8" width="11.28515625" customWidth="1"/>
    <col min="9" max="10" width="10.85546875" customWidth="1"/>
    <col min="11" max="11" width="11.140625" customWidth="1"/>
    <col min="12" max="12" width="10" customWidth="1"/>
    <col min="13" max="13" width="11" customWidth="1"/>
    <col min="14" max="14" width="10.85546875" customWidth="1"/>
    <col min="15" max="16" width="11" customWidth="1"/>
    <col min="17" max="17" width="11.140625" customWidth="1"/>
    <col min="18" max="18" width="12.5703125" customWidth="1"/>
    <col min="19" max="19" width="11.7109375" customWidth="1"/>
    <col min="20" max="20" width="8.5703125" customWidth="1"/>
    <col min="21" max="21" width="10.5703125" bestFit="1" customWidth="1"/>
  </cols>
  <sheetData>
    <row r="1" spans="1:20" ht="15.75">
      <c r="A1" s="1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 t="s">
        <v>93</v>
      </c>
      <c r="Q1" s="3"/>
      <c r="R1" s="3"/>
      <c r="S1" s="3"/>
      <c r="T1" s="3"/>
    </row>
    <row r="2" spans="1:20" ht="15.7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 t="s">
        <v>101</v>
      </c>
      <c r="Q2" s="3"/>
      <c r="R2" s="3"/>
      <c r="S2" s="3"/>
      <c r="T2" s="3"/>
    </row>
    <row r="3" spans="1:20" ht="15.7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 t="s">
        <v>102</v>
      </c>
      <c r="Q3" s="3"/>
      <c r="R3" s="3"/>
      <c r="S3" s="3"/>
      <c r="T3" s="3"/>
    </row>
    <row r="4" spans="1:20" ht="15.7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 t="s">
        <v>74</v>
      </c>
      <c r="Q4" s="3"/>
      <c r="R4" s="3"/>
      <c r="S4" s="3"/>
      <c r="T4" s="3"/>
    </row>
    <row r="5" spans="1:20" ht="15.75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105" customHeight="1">
      <c r="A6" s="68" t="s">
        <v>116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</row>
    <row r="7" spans="1:20" ht="60.75" customHeight="1">
      <c r="A7" s="72" t="s">
        <v>89</v>
      </c>
      <c r="B7" s="72" t="s">
        <v>43</v>
      </c>
      <c r="C7" s="72" t="s">
        <v>44</v>
      </c>
      <c r="D7" s="71" t="s">
        <v>45</v>
      </c>
      <c r="E7" s="71"/>
      <c r="F7" s="71"/>
      <c r="G7" s="71"/>
      <c r="H7" s="71" t="s">
        <v>92</v>
      </c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2" t="s">
        <v>86</v>
      </c>
    </row>
    <row r="8" spans="1:20" ht="15" customHeight="1">
      <c r="A8" s="77"/>
      <c r="B8" s="77"/>
      <c r="C8" s="77"/>
      <c r="D8" s="72" t="s">
        <v>46</v>
      </c>
      <c r="E8" s="72" t="s">
        <v>94</v>
      </c>
      <c r="F8" s="72" t="s">
        <v>47</v>
      </c>
      <c r="G8" s="72" t="s">
        <v>48</v>
      </c>
      <c r="H8" s="71" t="s">
        <v>90</v>
      </c>
      <c r="I8" s="71"/>
      <c r="J8" s="71" t="s">
        <v>3</v>
      </c>
      <c r="K8" s="71"/>
      <c r="L8" s="71"/>
      <c r="M8" s="71"/>
      <c r="N8" s="71"/>
      <c r="O8" s="71"/>
      <c r="P8" s="71"/>
      <c r="Q8" s="71"/>
      <c r="R8" s="71" t="s">
        <v>77</v>
      </c>
      <c r="S8" s="71"/>
      <c r="T8" s="77"/>
    </row>
    <row r="9" spans="1:20" ht="28.5" customHeight="1">
      <c r="A9" s="77"/>
      <c r="B9" s="77"/>
      <c r="C9" s="77"/>
      <c r="D9" s="77"/>
      <c r="E9" s="77"/>
      <c r="F9" s="77"/>
      <c r="G9" s="77"/>
      <c r="H9" s="71"/>
      <c r="I9" s="71"/>
      <c r="J9" s="71" t="s">
        <v>80</v>
      </c>
      <c r="K9" s="71"/>
      <c r="L9" s="71" t="s">
        <v>81</v>
      </c>
      <c r="M9" s="71"/>
      <c r="N9" s="71" t="s">
        <v>82</v>
      </c>
      <c r="O9" s="71"/>
      <c r="P9" s="71" t="s">
        <v>129</v>
      </c>
      <c r="Q9" s="71"/>
      <c r="R9" s="72" t="s">
        <v>4</v>
      </c>
      <c r="S9" s="72" t="s">
        <v>115</v>
      </c>
      <c r="T9" s="77"/>
    </row>
    <row r="10" spans="1:20" ht="18.75" customHeight="1">
      <c r="A10" s="73"/>
      <c r="B10" s="73"/>
      <c r="C10" s="73"/>
      <c r="D10" s="73"/>
      <c r="E10" s="73"/>
      <c r="F10" s="73"/>
      <c r="G10" s="73"/>
      <c r="H10" s="14" t="s">
        <v>91</v>
      </c>
      <c r="I10" s="14" t="s">
        <v>85</v>
      </c>
      <c r="J10" s="14" t="s">
        <v>91</v>
      </c>
      <c r="K10" s="14" t="s">
        <v>85</v>
      </c>
      <c r="L10" s="14" t="s">
        <v>91</v>
      </c>
      <c r="M10" s="14" t="s">
        <v>85</v>
      </c>
      <c r="N10" s="14" t="s">
        <v>91</v>
      </c>
      <c r="O10" s="14" t="s">
        <v>85</v>
      </c>
      <c r="P10" s="14" t="s">
        <v>91</v>
      </c>
      <c r="Q10" s="14" t="s">
        <v>85</v>
      </c>
      <c r="R10" s="73"/>
      <c r="S10" s="73"/>
      <c r="T10" s="73"/>
    </row>
    <row r="11" spans="1:20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3">
        <v>19</v>
      </c>
      <c r="T11" s="13">
        <v>20</v>
      </c>
    </row>
    <row r="12" spans="1:20" ht="78.75">
      <c r="A12" s="70" t="s">
        <v>49</v>
      </c>
      <c r="B12" s="48" t="s">
        <v>117</v>
      </c>
      <c r="C12" s="9" t="s">
        <v>50</v>
      </c>
      <c r="D12" s="20" t="s">
        <v>51</v>
      </c>
      <c r="E12" s="20" t="s">
        <v>51</v>
      </c>
      <c r="F12" s="20">
        <v>1600000</v>
      </c>
      <c r="G12" s="20" t="s">
        <v>51</v>
      </c>
      <c r="H12" s="28">
        <f t="shared" ref="H12:S12" si="0">H14+H15</f>
        <v>16123293.42</v>
      </c>
      <c r="I12" s="28">
        <f t="shared" si="0"/>
        <v>15995924.84</v>
      </c>
      <c r="J12" s="28">
        <f t="shared" si="0"/>
        <v>4184939.3200000003</v>
      </c>
      <c r="K12" s="28">
        <f t="shared" si="0"/>
        <v>4043835.4299999997</v>
      </c>
      <c r="L12" s="28">
        <f t="shared" si="0"/>
        <v>8186402.0299999993</v>
      </c>
      <c r="M12" s="28">
        <f t="shared" si="0"/>
        <v>7979423.0199999996</v>
      </c>
      <c r="N12" s="28">
        <f t="shared" si="0"/>
        <v>12001214</v>
      </c>
      <c r="O12" s="28">
        <f t="shared" si="0"/>
        <v>11784337.18</v>
      </c>
      <c r="P12" s="28">
        <f t="shared" si="0"/>
        <v>16639024</v>
      </c>
      <c r="Q12" s="28">
        <f t="shared" si="0"/>
        <v>16562950.190000001</v>
      </c>
      <c r="R12" s="28">
        <f t="shared" si="0"/>
        <v>26100264</v>
      </c>
      <c r="S12" s="28">
        <f t="shared" si="0"/>
        <v>26820714</v>
      </c>
      <c r="T12" s="26"/>
    </row>
    <row r="13" spans="1:20" ht="31.5">
      <c r="A13" s="70"/>
      <c r="B13" s="21"/>
      <c r="C13" s="9" t="s">
        <v>52</v>
      </c>
      <c r="D13" s="22"/>
      <c r="E13" s="22"/>
      <c r="F13" s="22"/>
      <c r="G13" s="22"/>
      <c r="H13" s="31"/>
      <c r="I13" s="28"/>
      <c r="J13" s="31"/>
      <c r="K13" s="31"/>
      <c r="L13" s="31"/>
      <c r="M13" s="31"/>
      <c r="N13" s="31"/>
      <c r="O13" s="31"/>
      <c r="P13" s="31"/>
      <c r="Q13" s="28"/>
      <c r="R13" s="29"/>
      <c r="S13" s="29"/>
      <c r="T13" s="26"/>
    </row>
    <row r="14" spans="1:20" ht="78.75">
      <c r="A14" s="70"/>
      <c r="B14" s="21"/>
      <c r="C14" s="9" t="s">
        <v>53</v>
      </c>
      <c r="D14" s="23">
        <v>801</v>
      </c>
      <c r="E14" s="20" t="s">
        <v>51</v>
      </c>
      <c r="F14" s="20">
        <v>1600000</v>
      </c>
      <c r="G14" s="20" t="s">
        <v>51</v>
      </c>
      <c r="H14" s="28">
        <f t="shared" ref="H14" si="1">H17+H23</f>
        <v>9399872.6699999999</v>
      </c>
      <c r="I14" s="28">
        <f t="shared" ref="I14:S14" si="2">I17+I23</f>
        <v>9302051.370000001</v>
      </c>
      <c r="J14" s="28">
        <f t="shared" si="2"/>
        <v>2447473</v>
      </c>
      <c r="K14" s="28">
        <f t="shared" si="2"/>
        <v>2414184.09</v>
      </c>
      <c r="L14" s="28">
        <f t="shared" si="2"/>
        <v>4831496</v>
      </c>
      <c r="M14" s="28">
        <f t="shared" si="2"/>
        <v>4644395.46</v>
      </c>
      <c r="N14" s="28">
        <f t="shared" si="2"/>
        <v>6886009</v>
      </c>
      <c r="O14" s="28">
        <f t="shared" si="2"/>
        <v>6820545.71</v>
      </c>
      <c r="P14" s="28">
        <f t="shared" si="2"/>
        <v>9457925</v>
      </c>
      <c r="Q14" s="28">
        <f t="shared" si="2"/>
        <v>9418103.1500000004</v>
      </c>
      <c r="R14" s="28">
        <f t="shared" si="2"/>
        <v>18919165</v>
      </c>
      <c r="S14" s="28">
        <f t="shared" si="2"/>
        <v>19639615</v>
      </c>
      <c r="T14" s="26"/>
    </row>
    <row r="15" spans="1:20" ht="47.25">
      <c r="A15" s="70"/>
      <c r="B15" s="21"/>
      <c r="C15" s="9" t="s">
        <v>54</v>
      </c>
      <c r="D15" s="24" t="s">
        <v>65</v>
      </c>
      <c r="E15" s="20" t="s">
        <v>51</v>
      </c>
      <c r="F15" s="20">
        <v>1600000</v>
      </c>
      <c r="G15" s="20" t="s">
        <v>51</v>
      </c>
      <c r="H15" s="28">
        <f t="shared" ref="H15" si="3">H24</f>
        <v>6723420.75</v>
      </c>
      <c r="I15" s="28">
        <f t="shared" ref="I15:S15" si="4">I24</f>
        <v>6693873.4699999997</v>
      </c>
      <c r="J15" s="28">
        <f t="shared" si="4"/>
        <v>1737466.32</v>
      </c>
      <c r="K15" s="28">
        <f t="shared" si="4"/>
        <v>1629651.34</v>
      </c>
      <c r="L15" s="28">
        <f t="shared" si="4"/>
        <v>3354906.03</v>
      </c>
      <c r="M15" s="28">
        <f t="shared" si="4"/>
        <v>3335027.56</v>
      </c>
      <c r="N15" s="28">
        <f t="shared" si="4"/>
        <v>5115205</v>
      </c>
      <c r="O15" s="28">
        <f t="shared" si="4"/>
        <v>4963791.4699999988</v>
      </c>
      <c r="P15" s="28">
        <f t="shared" si="4"/>
        <v>7181099</v>
      </c>
      <c r="Q15" s="28">
        <f t="shared" si="4"/>
        <v>7144847.04</v>
      </c>
      <c r="R15" s="28">
        <f t="shared" si="4"/>
        <v>7181099</v>
      </c>
      <c r="S15" s="28">
        <f t="shared" si="4"/>
        <v>7181099</v>
      </c>
      <c r="T15" s="26"/>
    </row>
    <row r="16" spans="1:20" ht="98.25" customHeight="1">
      <c r="A16" s="70" t="s">
        <v>55</v>
      </c>
      <c r="B16" s="9" t="s">
        <v>56</v>
      </c>
      <c r="C16" s="9" t="s">
        <v>57</v>
      </c>
      <c r="D16" s="20" t="s">
        <v>51</v>
      </c>
      <c r="E16" s="20" t="s">
        <v>51</v>
      </c>
      <c r="F16" s="20">
        <v>1610000</v>
      </c>
      <c r="G16" s="20" t="s">
        <v>51</v>
      </c>
      <c r="H16" s="28">
        <f t="shared" ref="H16:S17" si="5">H17</f>
        <v>0</v>
      </c>
      <c r="I16" s="28">
        <f t="shared" si="5"/>
        <v>0</v>
      </c>
      <c r="J16" s="28">
        <f t="shared" si="5"/>
        <v>0</v>
      </c>
      <c r="K16" s="28">
        <f t="shared" si="5"/>
        <v>0</v>
      </c>
      <c r="L16" s="28">
        <f t="shared" si="5"/>
        <v>0</v>
      </c>
      <c r="M16" s="28">
        <f t="shared" si="5"/>
        <v>0</v>
      </c>
      <c r="N16" s="28">
        <f t="shared" si="5"/>
        <v>0</v>
      </c>
      <c r="O16" s="28">
        <f t="shared" si="5"/>
        <v>0</v>
      </c>
      <c r="P16" s="28">
        <f t="shared" si="5"/>
        <v>0</v>
      </c>
      <c r="Q16" s="28">
        <f t="shared" si="5"/>
        <v>0</v>
      </c>
      <c r="R16" s="28">
        <f t="shared" si="5"/>
        <v>9433797</v>
      </c>
      <c r="S16" s="28">
        <f t="shared" si="5"/>
        <v>10154247</v>
      </c>
      <c r="T16" s="30"/>
    </row>
    <row r="17" spans="1:21" ht="78.75">
      <c r="A17" s="70"/>
      <c r="B17" s="21"/>
      <c r="C17" s="9" t="s">
        <v>53</v>
      </c>
      <c r="D17" s="23">
        <v>801</v>
      </c>
      <c r="E17" s="25" t="s">
        <v>51</v>
      </c>
      <c r="F17" s="20">
        <v>1610000</v>
      </c>
      <c r="G17" s="25" t="s">
        <v>51</v>
      </c>
      <c r="H17" s="28">
        <f t="shared" si="5"/>
        <v>0</v>
      </c>
      <c r="I17" s="28">
        <f t="shared" si="5"/>
        <v>0</v>
      </c>
      <c r="J17" s="28">
        <f t="shared" si="5"/>
        <v>0</v>
      </c>
      <c r="K17" s="28">
        <f t="shared" si="5"/>
        <v>0</v>
      </c>
      <c r="L17" s="28">
        <f t="shared" si="5"/>
        <v>0</v>
      </c>
      <c r="M17" s="28">
        <f t="shared" si="5"/>
        <v>0</v>
      </c>
      <c r="N17" s="28">
        <v>0</v>
      </c>
      <c r="O17" s="28">
        <f t="shared" si="5"/>
        <v>0</v>
      </c>
      <c r="P17" s="28">
        <f t="shared" si="5"/>
        <v>0</v>
      </c>
      <c r="Q17" s="28">
        <f t="shared" si="5"/>
        <v>0</v>
      </c>
      <c r="R17" s="28">
        <f t="shared" si="5"/>
        <v>9433797</v>
      </c>
      <c r="S17" s="28">
        <f t="shared" si="5"/>
        <v>10154247</v>
      </c>
      <c r="T17" s="30"/>
    </row>
    <row r="18" spans="1:21" ht="60">
      <c r="A18" s="70" t="s">
        <v>58</v>
      </c>
      <c r="B18" s="70" t="s">
        <v>59</v>
      </c>
      <c r="C18" s="17" t="s">
        <v>60</v>
      </c>
      <c r="D18" s="20" t="s">
        <v>51</v>
      </c>
      <c r="E18" s="20" t="s">
        <v>61</v>
      </c>
      <c r="F18" s="20">
        <v>1610000</v>
      </c>
      <c r="G18" s="20" t="s">
        <v>61</v>
      </c>
      <c r="H18" s="28">
        <f>H20</f>
        <v>0</v>
      </c>
      <c r="I18" s="28">
        <f t="shared" ref="I18:S18" si="6">I20</f>
        <v>0</v>
      </c>
      <c r="J18" s="28">
        <f t="shared" si="6"/>
        <v>0</v>
      </c>
      <c r="K18" s="28">
        <f t="shared" si="6"/>
        <v>0</v>
      </c>
      <c r="L18" s="28">
        <f t="shared" si="6"/>
        <v>0</v>
      </c>
      <c r="M18" s="28">
        <f t="shared" si="6"/>
        <v>0</v>
      </c>
      <c r="N18" s="28">
        <f t="shared" si="6"/>
        <v>9258428</v>
      </c>
      <c r="O18" s="28">
        <f t="shared" si="6"/>
        <v>0</v>
      </c>
      <c r="P18" s="28">
        <f t="shared" si="6"/>
        <v>0</v>
      </c>
      <c r="Q18" s="28">
        <f t="shared" si="6"/>
        <v>0</v>
      </c>
      <c r="R18" s="28">
        <f t="shared" si="6"/>
        <v>9433797</v>
      </c>
      <c r="S18" s="28">
        <f t="shared" si="6"/>
        <v>10154247</v>
      </c>
      <c r="T18" s="30"/>
    </row>
    <row r="19" spans="1:21" ht="30">
      <c r="A19" s="70"/>
      <c r="B19" s="70"/>
      <c r="C19" s="17" t="s">
        <v>52</v>
      </c>
      <c r="D19" s="22"/>
      <c r="E19" s="20"/>
      <c r="F19" s="20"/>
      <c r="G19" s="20"/>
      <c r="H19" s="28"/>
      <c r="I19" s="32"/>
      <c r="J19" s="28"/>
      <c r="K19" s="28"/>
      <c r="L19" s="28"/>
      <c r="M19" s="28"/>
      <c r="N19" s="28"/>
      <c r="O19" s="28"/>
      <c r="P19" s="28"/>
      <c r="Q19" s="32"/>
      <c r="R19" s="32"/>
      <c r="S19" s="32"/>
      <c r="T19" s="30"/>
    </row>
    <row r="20" spans="1:21" ht="78.75">
      <c r="A20" s="21"/>
      <c r="B20" s="21"/>
      <c r="C20" s="9" t="s">
        <v>53</v>
      </c>
      <c r="D20" s="23">
        <v>801</v>
      </c>
      <c r="E20" s="23">
        <v>1301</v>
      </c>
      <c r="F20" s="23">
        <v>1610001</v>
      </c>
      <c r="G20" s="23">
        <v>730</v>
      </c>
      <c r="H20" s="28">
        <v>0</v>
      </c>
      <c r="I20" s="28">
        <v>0</v>
      </c>
      <c r="J20" s="49">
        <v>0</v>
      </c>
      <c r="K20" s="28">
        <v>0</v>
      </c>
      <c r="L20" s="28">
        <v>0</v>
      </c>
      <c r="M20" s="28">
        <v>0</v>
      </c>
      <c r="N20" s="28">
        <v>9258428</v>
      </c>
      <c r="O20" s="28">
        <v>0</v>
      </c>
      <c r="P20" s="28">
        <v>0</v>
      </c>
      <c r="Q20" s="28">
        <v>0</v>
      </c>
      <c r="R20" s="47">
        <v>9433797</v>
      </c>
      <c r="S20" s="47">
        <v>10154247</v>
      </c>
      <c r="T20" s="26"/>
    </row>
    <row r="21" spans="1:21" ht="47.25">
      <c r="A21" s="67" t="s">
        <v>62</v>
      </c>
      <c r="B21" s="67" t="s">
        <v>118</v>
      </c>
      <c r="C21" s="9" t="s">
        <v>50</v>
      </c>
      <c r="D21" s="23" t="s">
        <v>61</v>
      </c>
      <c r="E21" s="23" t="s">
        <v>61</v>
      </c>
      <c r="F21" s="23">
        <v>1620000</v>
      </c>
      <c r="G21" s="23" t="s">
        <v>61</v>
      </c>
      <c r="H21" s="28">
        <f t="shared" ref="H21:S21" si="7">H23+H24</f>
        <v>16123293.42</v>
      </c>
      <c r="I21" s="28">
        <f t="shared" si="7"/>
        <v>15995924.84</v>
      </c>
      <c r="J21" s="28">
        <f t="shared" si="7"/>
        <v>4184939.3200000003</v>
      </c>
      <c r="K21" s="28">
        <f t="shared" si="7"/>
        <v>4043835.4299999997</v>
      </c>
      <c r="L21" s="28">
        <f t="shared" si="7"/>
        <v>8186402.0299999993</v>
      </c>
      <c r="M21" s="28">
        <f t="shared" si="7"/>
        <v>7979423.0199999996</v>
      </c>
      <c r="N21" s="28">
        <f t="shared" si="7"/>
        <v>12001214</v>
      </c>
      <c r="O21" s="28">
        <f t="shared" si="7"/>
        <v>11784337.18</v>
      </c>
      <c r="P21" s="28">
        <f t="shared" si="7"/>
        <v>16639024</v>
      </c>
      <c r="Q21" s="28">
        <f t="shared" si="7"/>
        <v>16562950.190000001</v>
      </c>
      <c r="R21" s="28">
        <f t="shared" si="7"/>
        <v>16666467</v>
      </c>
      <c r="S21" s="28">
        <f t="shared" si="7"/>
        <v>16666467</v>
      </c>
      <c r="T21" s="26"/>
      <c r="U21" s="27"/>
    </row>
    <row r="22" spans="1:21" ht="31.5">
      <c r="A22" s="67"/>
      <c r="B22" s="67"/>
      <c r="C22" s="9" t="s">
        <v>52</v>
      </c>
      <c r="D22" s="23"/>
      <c r="E22" s="23"/>
      <c r="F22" s="23"/>
      <c r="G22" s="23"/>
      <c r="H22" s="28"/>
      <c r="I22" s="32"/>
      <c r="J22" s="28"/>
      <c r="K22" s="28"/>
      <c r="L22" s="28"/>
      <c r="M22" s="28"/>
      <c r="N22" s="28"/>
      <c r="O22" s="28"/>
      <c r="P22" s="28"/>
      <c r="Q22" s="32"/>
      <c r="R22" s="33"/>
      <c r="S22" s="33"/>
      <c r="T22" s="26"/>
    </row>
    <row r="23" spans="1:21" ht="78.75">
      <c r="A23" s="67"/>
      <c r="B23" s="67"/>
      <c r="C23" s="9" t="s">
        <v>53</v>
      </c>
      <c r="D23" s="23">
        <v>801</v>
      </c>
      <c r="E23" s="23" t="s">
        <v>61</v>
      </c>
      <c r="F23" s="23">
        <v>1620000</v>
      </c>
      <c r="G23" s="23" t="s">
        <v>61</v>
      </c>
      <c r="H23" s="28">
        <f>H25</f>
        <v>9399872.6699999999</v>
      </c>
      <c r="I23" s="28">
        <f t="shared" ref="I23:S23" si="8">I25</f>
        <v>9302051.370000001</v>
      </c>
      <c r="J23" s="28">
        <f t="shared" si="8"/>
        <v>2447473</v>
      </c>
      <c r="K23" s="28">
        <f t="shared" si="8"/>
        <v>2414184.09</v>
      </c>
      <c r="L23" s="28">
        <f t="shared" si="8"/>
        <v>4831496</v>
      </c>
      <c r="M23" s="28">
        <f t="shared" si="8"/>
        <v>4644395.46</v>
      </c>
      <c r="N23" s="28">
        <f t="shared" si="8"/>
        <v>6886009</v>
      </c>
      <c r="O23" s="28">
        <f t="shared" si="8"/>
        <v>6820545.71</v>
      </c>
      <c r="P23" s="28">
        <f t="shared" si="8"/>
        <v>9457925</v>
      </c>
      <c r="Q23" s="28">
        <f t="shared" si="8"/>
        <v>9418103.1500000004</v>
      </c>
      <c r="R23" s="28">
        <f t="shared" si="8"/>
        <v>9485368</v>
      </c>
      <c r="S23" s="28">
        <f t="shared" si="8"/>
        <v>9485368</v>
      </c>
      <c r="T23" s="26"/>
    </row>
    <row r="24" spans="1:21" ht="47.25">
      <c r="A24" s="67"/>
      <c r="B24" s="67"/>
      <c r="C24" s="9" t="s">
        <v>54</v>
      </c>
      <c r="D24" s="24" t="s">
        <v>65</v>
      </c>
      <c r="E24" s="23" t="s">
        <v>61</v>
      </c>
      <c r="F24" s="23">
        <v>1620000</v>
      </c>
      <c r="G24" s="23" t="s">
        <v>61</v>
      </c>
      <c r="H24" s="28">
        <f>H34</f>
        <v>6723420.75</v>
      </c>
      <c r="I24" s="28">
        <f t="shared" ref="I24:S24" si="9">I34</f>
        <v>6693873.4699999997</v>
      </c>
      <c r="J24" s="28">
        <f t="shared" si="9"/>
        <v>1737466.32</v>
      </c>
      <c r="K24" s="28">
        <f t="shared" si="9"/>
        <v>1629651.34</v>
      </c>
      <c r="L24" s="28">
        <f t="shared" si="9"/>
        <v>3354906.03</v>
      </c>
      <c r="M24" s="28">
        <f t="shared" si="9"/>
        <v>3335027.56</v>
      </c>
      <c r="N24" s="28">
        <f t="shared" si="9"/>
        <v>5115205</v>
      </c>
      <c r="O24" s="28">
        <f t="shared" si="9"/>
        <v>4963791.4699999988</v>
      </c>
      <c r="P24" s="28">
        <f t="shared" si="9"/>
        <v>7181099</v>
      </c>
      <c r="Q24" s="28">
        <f t="shared" si="9"/>
        <v>7144847.04</v>
      </c>
      <c r="R24" s="28">
        <f t="shared" si="9"/>
        <v>7181099</v>
      </c>
      <c r="S24" s="28">
        <f t="shared" si="9"/>
        <v>7181099</v>
      </c>
      <c r="T24" s="26"/>
    </row>
    <row r="25" spans="1:21" ht="78.75" customHeight="1">
      <c r="A25" s="74" t="s">
        <v>95</v>
      </c>
      <c r="B25" s="74" t="s">
        <v>63</v>
      </c>
      <c r="C25" s="9" t="s">
        <v>60</v>
      </c>
      <c r="D25" s="23" t="s">
        <v>61</v>
      </c>
      <c r="E25" s="23" t="s">
        <v>61</v>
      </c>
      <c r="F25" s="23">
        <v>1620021</v>
      </c>
      <c r="G25" s="23" t="s">
        <v>61</v>
      </c>
      <c r="H25" s="28">
        <f t="shared" ref="H25:S25" si="10">H27</f>
        <v>9399872.6699999999</v>
      </c>
      <c r="I25" s="28">
        <f t="shared" si="10"/>
        <v>9302051.370000001</v>
      </c>
      <c r="J25" s="28">
        <f t="shared" si="10"/>
        <v>2447473</v>
      </c>
      <c r="K25" s="28">
        <f t="shared" si="10"/>
        <v>2414184.09</v>
      </c>
      <c r="L25" s="28">
        <f>L27</f>
        <v>4831496</v>
      </c>
      <c r="M25" s="28">
        <f t="shared" si="10"/>
        <v>4644395.46</v>
      </c>
      <c r="N25" s="28">
        <f t="shared" si="10"/>
        <v>6886009</v>
      </c>
      <c r="O25" s="28">
        <f t="shared" si="10"/>
        <v>6820545.71</v>
      </c>
      <c r="P25" s="28">
        <f t="shared" si="10"/>
        <v>9457925</v>
      </c>
      <c r="Q25" s="28">
        <f t="shared" si="10"/>
        <v>9418103.1500000004</v>
      </c>
      <c r="R25" s="28">
        <f t="shared" si="10"/>
        <v>9485368</v>
      </c>
      <c r="S25" s="28">
        <f t="shared" si="10"/>
        <v>9485368</v>
      </c>
      <c r="T25" s="26"/>
    </row>
    <row r="26" spans="1:21" ht="31.5">
      <c r="A26" s="75"/>
      <c r="B26" s="75"/>
      <c r="C26" s="9" t="s">
        <v>52</v>
      </c>
      <c r="D26" s="23"/>
      <c r="E26" s="23"/>
      <c r="F26" s="23"/>
      <c r="G26" s="23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33"/>
      <c r="S26" s="33"/>
      <c r="T26" s="26"/>
    </row>
    <row r="27" spans="1:21" ht="78.75">
      <c r="A27" s="75"/>
      <c r="B27" s="75"/>
      <c r="C27" s="9" t="s">
        <v>53</v>
      </c>
      <c r="D27" s="23">
        <v>801</v>
      </c>
      <c r="E27" s="23" t="s">
        <v>51</v>
      </c>
      <c r="F27" s="23">
        <v>1620021</v>
      </c>
      <c r="G27" s="23" t="s">
        <v>51</v>
      </c>
      <c r="H27" s="28">
        <f t="shared" ref="H27:S27" si="11">H28+H29+H30+H31</f>
        <v>9399872.6699999999</v>
      </c>
      <c r="I27" s="28">
        <f t="shared" si="11"/>
        <v>9302051.370000001</v>
      </c>
      <c r="J27" s="28">
        <f t="shared" si="11"/>
        <v>2447473</v>
      </c>
      <c r="K27" s="28">
        <f t="shared" si="11"/>
        <v>2414184.09</v>
      </c>
      <c r="L27" s="28">
        <f t="shared" si="11"/>
        <v>4831496</v>
      </c>
      <c r="M27" s="28">
        <f t="shared" si="11"/>
        <v>4644395.46</v>
      </c>
      <c r="N27" s="28">
        <f>N28+N29+N30+N31</f>
        <v>6886009</v>
      </c>
      <c r="O27" s="28">
        <f t="shared" si="11"/>
        <v>6820545.71</v>
      </c>
      <c r="P27" s="28">
        <f t="shared" si="11"/>
        <v>9457925</v>
      </c>
      <c r="Q27" s="28">
        <f t="shared" si="11"/>
        <v>9418103.1500000004</v>
      </c>
      <c r="R27" s="28">
        <f t="shared" si="11"/>
        <v>9485368</v>
      </c>
      <c r="S27" s="28">
        <f t="shared" si="11"/>
        <v>9485368</v>
      </c>
      <c r="T27" s="26"/>
    </row>
    <row r="28" spans="1:21" ht="78.75">
      <c r="A28" s="75"/>
      <c r="B28" s="75"/>
      <c r="C28" s="9" t="s">
        <v>53</v>
      </c>
      <c r="D28" s="23">
        <v>801</v>
      </c>
      <c r="E28" s="24" t="s">
        <v>103</v>
      </c>
      <c r="F28" s="23">
        <v>1620021</v>
      </c>
      <c r="G28" s="23">
        <v>121</v>
      </c>
      <c r="H28" s="28">
        <v>8470433</v>
      </c>
      <c r="I28" s="28">
        <v>8409705.3200000003</v>
      </c>
      <c r="J28" s="28">
        <v>2328560</v>
      </c>
      <c r="K28" s="28">
        <v>2296951.09</v>
      </c>
      <c r="L28" s="28">
        <v>4596060</v>
      </c>
      <c r="M28" s="28">
        <v>4410082.76</v>
      </c>
      <c r="N28" s="28">
        <v>6526060</v>
      </c>
      <c r="O28" s="28">
        <v>6461180.0099999998</v>
      </c>
      <c r="P28" s="28">
        <v>8699972</v>
      </c>
      <c r="Q28" s="28">
        <v>8677419.1500000004</v>
      </c>
      <c r="R28" s="47">
        <v>8426716</v>
      </c>
      <c r="S28" s="47">
        <v>8426716</v>
      </c>
      <c r="T28" s="26"/>
    </row>
    <row r="29" spans="1:21" ht="78.75">
      <c r="A29" s="75"/>
      <c r="B29" s="75"/>
      <c r="C29" s="9" t="s">
        <v>53</v>
      </c>
      <c r="D29" s="23">
        <v>801</v>
      </c>
      <c r="E29" s="24" t="s">
        <v>103</v>
      </c>
      <c r="F29" s="23">
        <v>1620021</v>
      </c>
      <c r="G29" s="23">
        <v>122</v>
      </c>
      <c r="H29" s="28">
        <v>105230</v>
      </c>
      <c r="I29" s="28">
        <v>95246.58</v>
      </c>
      <c r="J29" s="28">
        <v>0</v>
      </c>
      <c r="K29" s="28">
        <v>0</v>
      </c>
      <c r="L29" s="28">
        <v>55680</v>
      </c>
      <c r="M29" s="28">
        <v>55106</v>
      </c>
      <c r="N29" s="28">
        <v>55680</v>
      </c>
      <c r="O29" s="28">
        <v>55106</v>
      </c>
      <c r="P29" s="28">
        <v>64201</v>
      </c>
      <c r="Q29" s="28">
        <v>63024</v>
      </c>
      <c r="R29" s="47">
        <v>309900</v>
      </c>
      <c r="S29" s="47">
        <v>309900</v>
      </c>
      <c r="T29" s="26"/>
    </row>
    <row r="30" spans="1:21" ht="78.75">
      <c r="A30" s="75"/>
      <c r="B30" s="75"/>
      <c r="C30" s="9" t="s">
        <v>53</v>
      </c>
      <c r="D30" s="23">
        <v>801</v>
      </c>
      <c r="E30" s="24" t="s">
        <v>103</v>
      </c>
      <c r="F30" s="23">
        <v>1620021</v>
      </c>
      <c r="G30" s="23">
        <v>244</v>
      </c>
      <c r="H30" s="28">
        <v>824119</v>
      </c>
      <c r="I30" s="28">
        <v>797008.8</v>
      </c>
      <c r="J30" s="28">
        <v>118913</v>
      </c>
      <c r="K30" s="28">
        <v>117233</v>
      </c>
      <c r="L30" s="28">
        <v>177356</v>
      </c>
      <c r="M30" s="28">
        <v>176806.7</v>
      </c>
      <c r="N30" s="28">
        <v>301869</v>
      </c>
      <c r="O30" s="28">
        <v>301859.7</v>
      </c>
      <c r="P30" s="28">
        <v>691352</v>
      </c>
      <c r="Q30" s="28">
        <v>675260</v>
      </c>
      <c r="R30" s="47">
        <v>746352</v>
      </c>
      <c r="S30" s="47">
        <v>746352</v>
      </c>
      <c r="T30" s="26"/>
    </row>
    <row r="31" spans="1:21" ht="78.75">
      <c r="A31" s="76"/>
      <c r="B31" s="76"/>
      <c r="C31" s="9" t="s">
        <v>53</v>
      </c>
      <c r="D31" s="23">
        <v>801</v>
      </c>
      <c r="E31" s="24" t="s">
        <v>103</v>
      </c>
      <c r="F31" s="23">
        <v>1620021</v>
      </c>
      <c r="G31" s="23">
        <v>852</v>
      </c>
      <c r="H31" s="28">
        <v>90.67</v>
      </c>
      <c r="I31" s="28">
        <v>90.67</v>
      </c>
      <c r="J31" s="28">
        <v>0</v>
      </c>
      <c r="K31" s="28">
        <v>0</v>
      </c>
      <c r="L31" s="28">
        <v>2400</v>
      </c>
      <c r="M31" s="28">
        <v>2400</v>
      </c>
      <c r="N31" s="28">
        <v>2400</v>
      </c>
      <c r="O31" s="28">
        <v>2400</v>
      </c>
      <c r="P31" s="28">
        <v>2400</v>
      </c>
      <c r="Q31" s="28">
        <v>2400</v>
      </c>
      <c r="R31" s="47">
        <v>2400</v>
      </c>
      <c r="S31" s="47">
        <v>2400</v>
      </c>
      <c r="T31" s="26"/>
    </row>
    <row r="32" spans="1:21" ht="47.25" customHeight="1">
      <c r="A32" s="74" t="s">
        <v>96</v>
      </c>
      <c r="B32" s="74" t="s">
        <v>97</v>
      </c>
      <c r="C32" s="9" t="s">
        <v>60</v>
      </c>
      <c r="D32" s="23" t="s">
        <v>61</v>
      </c>
      <c r="E32" s="24" t="s">
        <v>61</v>
      </c>
      <c r="F32" s="23">
        <v>1620002</v>
      </c>
      <c r="G32" s="23" t="s">
        <v>61</v>
      </c>
      <c r="H32" s="28">
        <f t="shared" ref="H32:S32" si="12">H34</f>
        <v>6723420.75</v>
      </c>
      <c r="I32" s="28">
        <f t="shared" si="12"/>
        <v>6693873.4699999997</v>
      </c>
      <c r="J32" s="28">
        <f t="shared" si="12"/>
        <v>1737466.32</v>
      </c>
      <c r="K32" s="28">
        <f t="shared" si="12"/>
        <v>1629651.34</v>
      </c>
      <c r="L32" s="28">
        <f t="shared" si="12"/>
        <v>3354906.03</v>
      </c>
      <c r="M32" s="28">
        <f t="shared" si="12"/>
        <v>3335027.56</v>
      </c>
      <c r="N32" s="28">
        <f t="shared" si="12"/>
        <v>5115205</v>
      </c>
      <c r="O32" s="28">
        <f t="shared" si="12"/>
        <v>4963791.4699999988</v>
      </c>
      <c r="P32" s="28">
        <f t="shared" si="12"/>
        <v>7181099</v>
      </c>
      <c r="Q32" s="28">
        <f t="shared" si="12"/>
        <v>7144847.04</v>
      </c>
      <c r="R32" s="28">
        <f t="shared" si="12"/>
        <v>7181099</v>
      </c>
      <c r="S32" s="28">
        <f t="shared" si="12"/>
        <v>7181099</v>
      </c>
      <c r="T32" s="26"/>
    </row>
    <row r="33" spans="1:21" ht="31.5">
      <c r="A33" s="75"/>
      <c r="B33" s="75"/>
      <c r="C33" s="9" t="s">
        <v>52</v>
      </c>
      <c r="D33" s="23"/>
      <c r="E33" s="24"/>
      <c r="F33" s="23"/>
      <c r="G33" s="23"/>
      <c r="H33" s="28"/>
      <c r="I33" s="32"/>
      <c r="J33" s="28"/>
      <c r="K33" s="28"/>
      <c r="L33" s="28"/>
      <c r="M33" s="28"/>
      <c r="N33" s="28"/>
      <c r="O33" s="28"/>
      <c r="P33" s="28"/>
      <c r="Q33" s="32"/>
      <c r="R33" s="33"/>
      <c r="S33" s="33"/>
      <c r="T33" s="26"/>
    </row>
    <row r="34" spans="1:21" ht="47.25">
      <c r="A34" s="75"/>
      <c r="B34" s="75"/>
      <c r="C34" s="9" t="s">
        <v>54</v>
      </c>
      <c r="D34" s="24" t="s">
        <v>65</v>
      </c>
      <c r="E34" s="24" t="s">
        <v>104</v>
      </c>
      <c r="F34" s="23">
        <v>1620002</v>
      </c>
      <c r="G34" s="23" t="s">
        <v>51</v>
      </c>
      <c r="H34" s="28">
        <f t="shared" ref="H34:S34" si="13">SUM(H35:H38)</f>
        <v>6723420.75</v>
      </c>
      <c r="I34" s="28">
        <f t="shared" si="13"/>
        <v>6693873.4699999997</v>
      </c>
      <c r="J34" s="28">
        <f t="shared" si="13"/>
        <v>1737466.32</v>
      </c>
      <c r="K34" s="28">
        <f t="shared" si="13"/>
        <v>1629651.34</v>
      </c>
      <c r="L34" s="28">
        <f t="shared" si="13"/>
        <v>3354906.03</v>
      </c>
      <c r="M34" s="28">
        <f t="shared" si="13"/>
        <v>3335027.56</v>
      </c>
      <c r="N34" s="28">
        <f t="shared" si="13"/>
        <v>5115205</v>
      </c>
      <c r="O34" s="28">
        <f t="shared" si="13"/>
        <v>4963791.4699999988</v>
      </c>
      <c r="P34" s="28">
        <f t="shared" si="13"/>
        <v>7181099</v>
      </c>
      <c r="Q34" s="28">
        <f t="shared" si="13"/>
        <v>7144847.04</v>
      </c>
      <c r="R34" s="28">
        <f t="shared" si="13"/>
        <v>7181099</v>
      </c>
      <c r="S34" s="28">
        <f t="shared" si="13"/>
        <v>7181099</v>
      </c>
      <c r="T34" s="26"/>
    </row>
    <row r="35" spans="1:21" ht="47.25">
      <c r="A35" s="75"/>
      <c r="B35" s="75"/>
      <c r="C35" s="9" t="s">
        <v>54</v>
      </c>
      <c r="D35" s="24" t="s">
        <v>65</v>
      </c>
      <c r="E35" s="24" t="s">
        <v>104</v>
      </c>
      <c r="F35" s="23">
        <v>1620002</v>
      </c>
      <c r="G35" s="23">
        <v>111</v>
      </c>
      <c r="H35" s="28">
        <v>5786580.75</v>
      </c>
      <c r="I35" s="28">
        <v>5781720.75</v>
      </c>
      <c r="J35" s="28">
        <v>1591364</v>
      </c>
      <c r="K35" s="28">
        <v>1495445.98</v>
      </c>
      <c r="L35" s="28">
        <v>3057480.03</v>
      </c>
      <c r="M35" s="28">
        <v>3051441.02</v>
      </c>
      <c r="N35" s="28">
        <v>4715004</v>
      </c>
      <c r="O35" s="28">
        <v>4578739.2699999996</v>
      </c>
      <c r="P35" s="28">
        <v>6365459</v>
      </c>
      <c r="Q35" s="28">
        <v>6359800.21</v>
      </c>
      <c r="R35" s="47">
        <v>6365459</v>
      </c>
      <c r="S35" s="47">
        <v>6365459</v>
      </c>
      <c r="T35" s="26"/>
    </row>
    <row r="36" spans="1:21" ht="47.25">
      <c r="A36" s="75"/>
      <c r="B36" s="75"/>
      <c r="C36" s="9" t="s">
        <v>54</v>
      </c>
      <c r="D36" s="24" t="s">
        <v>65</v>
      </c>
      <c r="E36" s="24" t="s">
        <v>104</v>
      </c>
      <c r="F36" s="23">
        <v>1620002</v>
      </c>
      <c r="G36" s="23">
        <v>112</v>
      </c>
      <c r="H36" s="28">
        <v>81860</v>
      </c>
      <c r="I36" s="28">
        <v>76825.67</v>
      </c>
      <c r="J36" s="28">
        <v>195</v>
      </c>
      <c r="K36" s="28">
        <v>195</v>
      </c>
      <c r="L36" s="28">
        <v>56070</v>
      </c>
      <c r="M36" s="28">
        <v>55896</v>
      </c>
      <c r="N36" s="28">
        <v>56265</v>
      </c>
      <c r="O36" s="28">
        <v>56091</v>
      </c>
      <c r="P36" s="28">
        <v>100326</v>
      </c>
      <c r="Q36" s="28">
        <v>98586</v>
      </c>
      <c r="R36" s="47">
        <v>150480</v>
      </c>
      <c r="S36" s="47">
        <v>150480</v>
      </c>
      <c r="T36" s="26"/>
    </row>
    <row r="37" spans="1:21" ht="47.25">
      <c r="A37" s="75"/>
      <c r="B37" s="75"/>
      <c r="C37" s="9" t="s">
        <v>54</v>
      </c>
      <c r="D37" s="24" t="s">
        <v>65</v>
      </c>
      <c r="E37" s="24" t="s">
        <v>104</v>
      </c>
      <c r="F37" s="23">
        <v>1620002</v>
      </c>
      <c r="G37" s="23">
        <v>244</v>
      </c>
      <c r="H37" s="28">
        <v>849873</v>
      </c>
      <c r="I37" s="28">
        <v>832976.89</v>
      </c>
      <c r="J37" s="28">
        <v>144207.32</v>
      </c>
      <c r="K37" s="28">
        <v>132326.26</v>
      </c>
      <c r="L37" s="28">
        <v>237956</v>
      </c>
      <c r="M37" s="28">
        <v>225822.34</v>
      </c>
      <c r="N37" s="28">
        <v>341736</v>
      </c>
      <c r="O37" s="28">
        <v>326908.09999999998</v>
      </c>
      <c r="P37" s="28">
        <v>702314</v>
      </c>
      <c r="Q37" s="28">
        <v>685723.63</v>
      </c>
      <c r="R37" s="47">
        <v>662160</v>
      </c>
      <c r="S37" s="47">
        <v>662160</v>
      </c>
      <c r="T37" s="26"/>
    </row>
    <row r="38" spans="1:21" ht="47.25">
      <c r="A38" s="76"/>
      <c r="B38" s="76"/>
      <c r="C38" s="9" t="s">
        <v>54</v>
      </c>
      <c r="D38" s="24" t="s">
        <v>65</v>
      </c>
      <c r="E38" s="24" t="s">
        <v>104</v>
      </c>
      <c r="F38" s="23">
        <v>1620002</v>
      </c>
      <c r="G38" s="23">
        <v>852</v>
      </c>
      <c r="H38" s="28">
        <v>5107</v>
      </c>
      <c r="I38" s="28">
        <v>2350.16</v>
      </c>
      <c r="J38" s="28">
        <v>1700</v>
      </c>
      <c r="K38" s="28">
        <v>1684.1</v>
      </c>
      <c r="L38" s="28">
        <v>3400</v>
      </c>
      <c r="M38" s="28">
        <v>1868.2</v>
      </c>
      <c r="N38" s="28">
        <v>2200</v>
      </c>
      <c r="O38" s="28">
        <v>2053.1</v>
      </c>
      <c r="P38" s="28">
        <v>13000</v>
      </c>
      <c r="Q38" s="28">
        <v>737.2</v>
      </c>
      <c r="R38" s="47">
        <v>3000</v>
      </c>
      <c r="S38" s="47">
        <v>3000</v>
      </c>
      <c r="T38" s="26"/>
    </row>
    <row r="39" spans="1:21" ht="32.25" customHeight="1">
      <c r="A39" s="5"/>
    </row>
    <row r="40" spans="1:21" ht="15.75">
      <c r="A40" s="3" t="s">
        <v>125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ht="15.75">
      <c r="A41" s="3" t="s">
        <v>126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 t="s">
        <v>127</v>
      </c>
      <c r="S41" s="3"/>
      <c r="T41" s="5" t="s">
        <v>64</v>
      </c>
      <c r="U41" s="3"/>
    </row>
    <row r="42" spans="1:21" ht="15.7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</sheetData>
  <mergeCells count="30">
    <mergeCell ref="A25:A31"/>
    <mergeCell ref="B25:B31"/>
    <mergeCell ref="A32:A38"/>
    <mergeCell ref="B32:B38"/>
    <mergeCell ref="T7:T10"/>
    <mergeCell ref="R8:S8"/>
    <mergeCell ref="H7:S7"/>
    <mergeCell ref="P9:Q9"/>
    <mergeCell ref="A7:A10"/>
    <mergeCell ref="B7:B10"/>
    <mergeCell ref="C7:C10"/>
    <mergeCell ref="D8:D10"/>
    <mergeCell ref="E8:E10"/>
    <mergeCell ref="F8:F10"/>
    <mergeCell ref="G8:G10"/>
    <mergeCell ref="R9:R10"/>
    <mergeCell ref="A6:T6"/>
    <mergeCell ref="A16:A17"/>
    <mergeCell ref="A18:A19"/>
    <mergeCell ref="B18:B19"/>
    <mergeCell ref="A21:A24"/>
    <mergeCell ref="B21:B24"/>
    <mergeCell ref="A12:A15"/>
    <mergeCell ref="D7:G7"/>
    <mergeCell ref="S9:S10"/>
    <mergeCell ref="J9:K9"/>
    <mergeCell ref="H8:I9"/>
    <mergeCell ref="J8:Q8"/>
    <mergeCell ref="L9:M9"/>
    <mergeCell ref="N9:O9"/>
  </mergeCells>
  <printOptions horizontalCentered="1"/>
  <pageMargins left="0.15748031496062992" right="0" top="0.47244094488188981" bottom="0.47244094488188981" header="0.23622047244094491" footer="0.31496062992125984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32"/>
  <sheetViews>
    <sheetView zoomScaleNormal="100" workbookViewId="0">
      <selection activeCell="G14" sqref="G14:G15"/>
    </sheetView>
  </sheetViews>
  <sheetFormatPr defaultRowHeight="15"/>
  <cols>
    <col min="1" max="1" width="15.140625" customWidth="1"/>
    <col min="2" max="2" width="28.85546875" customWidth="1"/>
    <col min="3" max="3" width="17.7109375" customWidth="1"/>
    <col min="4" max="4" width="11.140625" customWidth="1"/>
    <col min="5" max="5" width="11.7109375" customWidth="1"/>
    <col min="6" max="6" width="12.140625" customWidth="1"/>
    <col min="7" max="7" width="11.42578125" customWidth="1"/>
    <col min="8" max="9" width="10.7109375" customWidth="1"/>
    <col min="10" max="10" width="11.140625" customWidth="1"/>
    <col min="11" max="11" width="11.28515625" customWidth="1"/>
    <col min="12" max="12" width="11.85546875" customWidth="1"/>
    <col min="13" max="13" width="11.140625" customWidth="1"/>
    <col min="14" max="14" width="11.42578125" customWidth="1"/>
    <col min="15" max="15" width="11.5703125" customWidth="1"/>
    <col min="16" max="16" width="13.28515625" customWidth="1"/>
  </cols>
  <sheetData>
    <row r="1" spans="1:16" ht="15.75">
      <c r="A1" s="1"/>
      <c r="B1" s="3"/>
      <c r="C1" s="3"/>
      <c r="D1" s="3"/>
      <c r="E1" s="3"/>
      <c r="F1" s="3"/>
      <c r="G1" s="3"/>
      <c r="H1" s="3"/>
      <c r="I1" s="3"/>
      <c r="J1" s="3"/>
      <c r="K1" s="3" t="s">
        <v>98</v>
      </c>
      <c r="L1" s="3"/>
      <c r="M1" s="3"/>
      <c r="N1" s="3"/>
      <c r="O1" s="3"/>
      <c r="P1" s="3"/>
    </row>
    <row r="2" spans="1:16" ht="15.75">
      <c r="A2" s="1"/>
      <c r="B2" s="3"/>
      <c r="C2" s="3"/>
      <c r="D2" s="3"/>
      <c r="E2" s="3"/>
      <c r="F2" s="3"/>
      <c r="G2" s="3"/>
      <c r="H2" s="3"/>
      <c r="I2" s="3"/>
      <c r="J2" s="3"/>
      <c r="K2" s="3" t="s">
        <v>101</v>
      </c>
      <c r="L2" s="3"/>
      <c r="M2" s="3"/>
      <c r="N2" s="3"/>
      <c r="O2" s="3"/>
      <c r="P2" s="3"/>
    </row>
    <row r="3" spans="1:16" ht="15.75">
      <c r="A3" s="1"/>
      <c r="B3" s="3"/>
      <c r="C3" s="3"/>
      <c r="D3" s="3"/>
      <c r="E3" s="3"/>
      <c r="F3" s="3"/>
      <c r="G3" s="3"/>
      <c r="H3" s="3"/>
      <c r="I3" s="3"/>
      <c r="J3" s="3"/>
      <c r="K3" s="3" t="s">
        <v>102</v>
      </c>
      <c r="L3" s="3"/>
      <c r="M3" s="3"/>
      <c r="N3" s="3"/>
      <c r="O3" s="3"/>
      <c r="P3" s="3"/>
    </row>
    <row r="4" spans="1:16" ht="15.75">
      <c r="A4" s="1"/>
      <c r="B4" s="3"/>
      <c r="C4" s="3"/>
      <c r="D4" s="3"/>
      <c r="E4" s="3"/>
      <c r="F4" s="3"/>
      <c r="G4" s="3"/>
      <c r="H4" s="3"/>
      <c r="I4" s="3"/>
      <c r="J4" s="3"/>
      <c r="K4" s="3" t="s">
        <v>74</v>
      </c>
      <c r="L4" s="3"/>
      <c r="M4" s="3"/>
      <c r="N4" s="3"/>
      <c r="O4" s="3"/>
      <c r="P4" s="3"/>
    </row>
    <row r="5" spans="1:16" ht="100.5" customHeight="1">
      <c r="A5" s="78" t="s">
        <v>130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</row>
    <row r="6" spans="1:16" ht="15" customHeight="1">
      <c r="A6" s="79" t="s">
        <v>66</v>
      </c>
      <c r="B6" s="79" t="s">
        <v>67</v>
      </c>
      <c r="C6" s="79" t="s">
        <v>113</v>
      </c>
      <c r="D6" s="60" t="s">
        <v>90</v>
      </c>
      <c r="E6" s="60"/>
      <c r="F6" s="60" t="s">
        <v>3</v>
      </c>
      <c r="G6" s="60"/>
      <c r="H6" s="60"/>
      <c r="I6" s="60"/>
      <c r="J6" s="60"/>
      <c r="K6" s="60"/>
      <c r="L6" s="60"/>
      <c r="M6" s="60"/>
      <c r="N6" s="60" t="s">
        <v>77</v>
      </c>
      <c r="O6" s="60"/>
      <c r="P6" s="60" t="s">
        <v>86</v>
      </c>
    </row>
    <row r="7" spans="1:16" ht="15" customHeight="1">
      <c r="A7" s="80"/>
      <c r="B7" s="80"/>
      <c r="C7" s="8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</row>
    <row r="8" spans="1:16" ht="35.25" customHeight="1">
      <c r="A8" s="80"/>
      <c r="B8" s="80"/>
      <c r="C8" s="80"/>
      <c r="D8" s="60"/>
      <c r="E8" s="60"/>
      <c r="F8" s="60" t="s">
        <v>80</v>
      </c>
      <c r="G8" s="60"/>
      <c r="H8" s="60" t="s">
        <v>81</v>
      </c>
      <c r="I8" s="60"/>
      <c r="J8" s="60" t="s">
        <v>82</v>
      </c>
      <c r="K8" s="60"/>
      <c r="L8" s="60" t="s">
        <v>129</v>
      </c>
      <c r="M8" s="60"/>
      <c r="N8" s="60" t="s">
        <v>4</v>
      </c>
      <c r="O8" s="60" t="s">
        <v>115</v>
      </c>
      <c r="P8" s="60"/>
    </row>
    <row r="9" spans="1:16" ht="24" customHeight="1">
      <c r="A9" s="81"/>
      <c r="B9" s="81"/>
      <c r="C9" s="81"/>
      <c r="D9" s="12" t="s">
        <v>91</v>
      </c>
      <c r="E9" s="12" t="s">
        <v>85</v>
      </c>
      <c r="F9" s="12" t="s">
        <v>91</v>
      </c>
      <c r="G9" s="12" t="s">
        <v>85</v>
      </c>
      <c r="H9" s="12" t="s">
        <v>91</v>
      </c>
      <c r="I9" s="12" t="s">
        <v>85</v>
      </c>
      <c r="J9" s="12" t="s">
        <v>91</v>
      </c>
      <c r="K9" s="12" t="s">
        <v>85</v>
      </c>
      <c r="L9" s="12" t="s">
        <v>91</v>
      </c>
      <c r="M9" s="12" t="s">
        <v>85</v>
      </c>
      <c r="N9" s="60"/>
      <c r="O9" s="60"/>
      <c r="P9" s="60"/>
    </row>
    <row r="10" spans="1:16" ht="30.75" customHeight="1">
      <c r="A10" s="60" t="s">
        <v>49</v>
      </c>
      <c r="B10" s="60" t="s">
        <v>117</v>
      </c>
      <c r="C10" s="12" t="s">
        <v>99</v>
      </c>
      <c r="D10" s="34">
        <f t="shared" ref="D10" si="0">D14+D11+D12+D13+D15</f>
        <v>16123293.42</v>
      </c>
      <c r="E10" s="34">
        <f t="shared" ref="E10" si="1">E14+E11+E12+E13+E15</f>
        <v>15995924.84</v>
      </c>
      <c r="F10" s="34">
        <f t="shared" ref="F10" si="2">F14+F11+F12+F13+F15</f>
        <v>4184939.3200000003</v>
      </c>
      <c r="G10" s="34">
        <f t="shared" ref="G10" si="3">G14+G11+G12+G13+G15</f>
        <v>4043835.4299999997</v>
      </c>
      <c r="H10" s="34">
        <f t="shared" ref="H10" si="4">H14+H11+H12+H13+H15</f>
        <v>8186402.0299999993</v>
      </c>
      <c r="I10" s="34">
        <f t="shared" ref="I10" si="5">I14+I11+I12+I13+I15</f>
        <v>7979423.0199999996</v>
      </c>
      <c r="J10" s="34">
        <f t="shared" ref="J10" si="6">J14+J11+J12+J13+J15</f>
        <v>12001214</v>
      </c>
      <c r="K10" s="34">
        <f t="shared" ref="K10" si="7">K14+K11+K12+K13+K15</f>
        <v>11784337.18</v>
      </c>
      <c r="L10" s="34">
        <f>L14+L11+L12+L13+L15</f>
        <v>16639024</v>
      </c>
      <c r="M10" s="34">
        <f t="shared" ref="M10:O10" si="8">M14+M11+M12+M13+M15</f>
        <v>16562950.190000001</v>
      </c>
      <c r="N10" s="34">
        <f t="shared" si="8"/>
        <v>26100264</v>
      </c>
      <c r="O10" s="34">
        <f t="shared" si="8"/>
        <v>26820714</v>
      </c>
      <c r="P10" s="43" t="s">
        <v>137</v>
      </c>
    </row>
    <row r="11" spans="1:16" ht="31.5">
      <c r="A11" s="60"/>
      <c r="B11" s="60"/>
      <c r="C11" s="12" t="s">
        <v>68</v>
      </c>
      <c r="D11" s="34">
        <v>0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/>
      <c r="O11" s="34"/>
      <c r="P11" s="11"/>
    </row>
    <row r="12" spans="1:16" ht="15.75">
      <c r="A12" s="60"/>
      <c r="B12" s="60"/>
      <c r="C12" s="12" t="s">
        <v>69</v>
      </c>
      <c r="D12" s="34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4"/>
      <c r="O12" s="34"/>
      <c r="P12" s="11"/>
    </row>
    <row r="13" spans="1:16" ht="31.5">
      <c r="A13" s="60"/>
      <c r="B13" s="60"/>
      <c r="C13" s="12" t="s">
        <v>70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/>
      <c r="O13" s="34"/>
      <c r="P13" s="11"/>
    </row>
    <row r="14" spans="1:16" ht="31.5">
      <c r="A14" s="60"/>
      <c r="B14" s="60"/>
      <c r="C14" s="12" t="s">
        <v>71</v>
      </c>
      <c r="D14" s="34">
        <f>прил.7!H12</f>
        <v>16123293.42</v>
      </c>
      <c r="E14" s="34">
        <f>прил.7!I12</f>
        <v>15995924.84</v>
      </c>
      <c r="F14" s="34">
        <f>прил.7!J12</f>
        <v>4184939.3200000003</v>
      </c>
      <c r="G14" s="34">
        <f>прил.7!K12</f>
        <v>4043835.4299999997</v>
      </c>
      <c r="H14" s="34">
        <f>прил.7!L12</f>
        <v>8186402.0299999993</v>
      </c>
      <c r="I14" s="34">
        <f>прил.7!M12</f>
        <v>7979423.0199999996</v>
      </c>
      <c r="J14" s="34">
        <f>прил.7!N12</f>
        <v>12001214</v>
      </c>
      <c r="K14" s="34">
        <f>прил.7!O12</f>
        <v>11784337.18</v>
      </c>
      <c r="L14" s="34">
        <f>прил.7!P12</f>
        <v>16639024</v>
      </c>
      <c r="M14" s="34">
        <f>прил.7!Q12</f>
        <v>16562950.190000001</v>
      </c>
      <c r="N14" s="34">
        <f>прил.7!R12</f>
        <v>26100264</v>
      </c>
      <c r="O14" s="34">
        <f>прил.7!S12</f>
        <v>26820714</v>
      </c>
      <c r="P14" s="11"/>
    </row>
    <row r="15" spans="1:16" ht="31.5">
      <c r="A15" s="60"/>
      <c r="B15" s="60"/>
      <c r="C15" s="12" t="s">
        <v>72</v>
      </c>
      <c r="D15" s="34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/>
      <c r="O15" s="34"/>
      <c r="P15" s="11"/>
    </row>
    <row r="16" spans="1:16" ht="36">
      <c r="A16" s="60" t="s">
        <v>55</v>
      </c>
      <c r="B16" s="60" t="s">
        <v>73</v>
      </c>
      <c r="C16" s="12" t="s">
        <v>99</v>
      </c>
      <c r="D16" s="34">
        <f t="shared" ref="D16:K16" si="9">D17+D18+D19+D20+D21</f>
        <v>0</v>
      </c>
      <c r="E16" s="34">
        <f t="shared" si="9"/>
        <v>0</v>
      </c>
      <c r="F16" s="34">
        <f t="shared" si="9"/>
        <v>0</v>
      </c>
      <c r="G16" s="34">
        <f t="shared" si="9"/>
        <v>0</v>
      </c>
      <c r="H16" s="34">
        <f t="shared" si="9"/>
        <v>0</v>
      </c>
      <c r="I16" s="34">
        <f t="shared" si="9"/>
        <v>0</v>
      </c>
      <c r="J16" s="34">
        <f t="shared" si="9"/>
        <v>0</v>
      </c>
      <c r="K16" s="34">
        <f t="shared" si="9"/>
        <v>0</v>
      </c>
      <c r="L16" s="34">
        <f>L17+L18+L19+L20+L21</f>
        <v>0</v>
      </c>
      <c r="M16" s="34">
        <f t="shared" ref="M16:O16" si="10">M17+M18+M19+M20+M21</f>
        <v>0</v>
      </c>
      <c r="N16" s="34">
        <f t="shared" si="10"/>
        <v>9433797</v>
      </c>
      <c r="O16" s="34">
        <f t="shared" si="10"/>
        <v>10154247</v>
      </c>
      <c r="P16" s="44" t="s">
        <v>136</v>
      </c>
    </row>
    <row r="17" spans="1:16" ht="31.5">
      <c r="A17" s="60"/>
      <c r="B17" s="60"/>
      <c r="C17" s="12" t="s">
        <v>68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/>
      <c r="O17" s="34"/>
      <c r="P17" s="11"/>
    </row>
    <row r="18" spans="1:16" ht="15.75">
      <c r="A18" s="60"/>
      <c r="B18" s="60"/>
      <c r="C18" s="12" t="s">
        <v>69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/>
      <c r="O18" s="34"/>
      <c r="P18" s="11"/>
    </row>
    <row r="19" spans="1:16" ht="31.5">
      <c r="A19" s="60"/>
      <c r="B19" s="60"/>
      <c r="C19" s="12" t="s">
        <v>70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/>
      <c r="O19" s="34"/>
      <c r="P19" s="11"/>
    </row>
    <row r="20" spans="1:16" ht="31.5">
      <c r="A20" s="60"/>
      <c r="B20" s="60"/>
      <c r="C20" s="12" t="s">
        <v>71</v>
      </c>
      <c r="D20" s="34">
        <f>прил.7!H16</f>
        <v>0</v>
      </c>
      <c r="E20" s="34">
        <f>прил.7!I16</f>
        <v>0</v>
      </c>
      <c r="F20" s="34">
        <f>прил.7!J16</f>
        <v>0</v>
      </c>
      <c r="G20" s="34">
        <f>прил.7!K16</f>
        <v>0</v>
      </c>
      <c r="H20" s="34">
        <f>прил.7!L16</f>
        <v>0</v>
      </c>
      <c r="I20" s="34">
        <f>прил.7!M16</f>
        <v>0</v>
      </c>
      <c r="J20" s="34">
        <f>прил.7!N16</f>
        <v>0</v>
      </c>
      <c r="K20" s="34">
        <f>прил.7!O16</f>
        <v>0</v>
      </c>
      <c r="L20" s="34">
        <f>прил.7!P16</f>
        <v>0</v>
      </c>
      <c r="M20" s="34">
        <f>прил.7!Q16</f>
        <v>0</v>
      </c>
      <c r="N20" s="34">
        <f>прил.7!R16</f>
        <v>9433797</v>
      </c>
      <c r="O20" s="34">
        <f>прил.7!S16</f>
        <v>10154247</v>
      </c>
      <c r="P20" s="11"/>
    </row>
    <row r="21" spans="1:16" ht="31.5">
      <c r="A21" s="60"/>
      <c r="B21" s="60"/>
      <c r="C21" s="12" t="s">
        <v>72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/>
      <c r="O21" s="34"/>
      <c r="P21" s="11"/>
    </row>
    <row r="22" spans="1:16" ht="31.5">
      <c r="A22" s="60" t="s">
        <v>62</v>
      </c>
      <c r="B22" s="60" t="s">
        <v>119</v>
      </c>
      <c r="C22" s="12" t="s">
        <v>99</v>
      </c>
      <c r="D22" s="34">
        <f>D26</f>
        <v>16123293.42</v>
      </c>
      <c r="E22" s="34">
        <f>E26</f>
        <v>15995924.84</v>
      </c>
      <c r="F22" s="34">
        <f>F26</f>
        <v>4184939.3200000003</v>
      </c>
      <c r="G22" s="34">
        <f t="shared" ref="G22:K22" si="11">G26</f>
        <v>4043835.4299999997</v>
      </c>
      <c r="H22" s="34">
        <f>H26</f>
        <v>8186402.0299999993</v>
      </c>
      <c r="I22" s="34">
        <f t="shared" si="11"/>
        <v>7979423.0199999996</v>
      </c>
      <c r="J22" s="34">
        <f>J26</f>
        <v>12001214</v>
      </c>
      <c r="K22" s="34">
        <f t="shared" si="11"/>
        <v>11784337.18</v>
      </c>
      <c r="L22" s="34">
        <f>L26</f>
        <v>16639024</v>
      </c>
      <c r="M22" s="34">
        <f>M26</f>
        <v>16562950.190000001</v>
      </c>
      <c r="N22" s="34">
        <f t="shared" ref="N22:O22" si="12">N26</f>
        <v>16666467</v>
      </c>
      <c r="O22" s="34">
        <f t="shared" si="12"/>
        <v>16666467</v>
      </c>
      <c r="P22" s="43" t="s">
        <v>137</v>
      </c>
    </row>
    <row r="23" spans="1:16" ht="31.5">
      <c r="A23" s="60"/>
      <c r="B23" s="60"/>
      <c r="C23" s="12" t="s">
        <v>68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/>
      <c r="O23" s="34"/>
      <c r="P23" s="11"/>
    </row>
    <row r="24" spans="1:16" ht="15.75">
      <c r="A24" s="60"/>
      <c r="B24" s="60"/>
      <c r="C24" s="12" t="s">
        <v>69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/>
      <c r="O24" s="34"/>
      <c r="P24" s="11"/>
    </row>
    <row r="25" spans="1:16" ht="31.5">
      <c r="A25" s="60"/>
      <c r="B25" s="60"/>
      <c r="C25" s="12" t="s">
        <v>70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/>
      <c r="O25" s="34"/>
      <c r="P25" s="11"/>
    </row>
    <row r="26" spans="1:16" ht="31.5">
      <c r="A26" s="60"/>
      <c r="B26" s="60"/>
      <c r="C26" s="12" t="s">
        <v>71</v>
      </c>
      <c r="D26" s="34">
        <f>прил.7!H21</f>
        <v>16123293.42</v>
      </c>
      <c r="E26" s="34">
        <f>прил.7!I21</f>
        <v>15995924.84</v>
      </c>
      <c r="F26" s="34">
        <f>прил.7!J21</f>
        <v>4184939.3200000003</v>
      </c>
      <c r="G26" s="34">
        <f>прил.7!K21</f>
        <v>4043835.4299999997</v>
      </c>
      <c r="H26" s="34">
        <f>прил.7!L21</f>
        <v>8186402.0299999993</v>
      </c>
      <c r="I26" s="34">
        <f>прил.7!M21</f>
        <v>7979423.0199999996</v>
      </c>
      <c r="J26" s="34">
        <f>прил.7!N21</f>
        <v>12001214</v>
      </c>
      <c r="K26" s="34">
        <f>прил.7!O21</f>
        <v>11784337.18</v>
      </c>
      <c r="L26" s="34">
        <f>прил.7!P21</f>
        <v>16639024</v>
      </c>
      <c r="M26" s="34">
        <f>прил.7!Q21</f>
        <v>16562950.190000001</v>
      </c>
      <c r="N26" s="34">
        <f>прил.7!R21</f>
        <v>16666467</v>
      </c>
      <c r="O26" s="34">
        <f>прил.7!S21</f>
        <v>16666467</v>
      </c>
      <c r="P26" s="11"/>
    </row>
    <row r="27" spans="1:16" ht="31.5">
      <c r="A27" s="60"/>
      <c r="B27" s="60"/>
      <c r="C27" s="12" t="s">
        <v>72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/>
      <c r="O27" s="34"/>
      <c r="P27" s="11"/>
    </row>
    <row r="28" spans="1:16" ht="35.25" customHeight="1">
      <c r="A28" s="7"/>
    </row>
    <row r="29" spans="1:16" ht="21.75" customHeight="1">
      <c r="A29" s="52" t="s">
        <v>123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</row>
    <row r="30" spans="1:16" ht="15.75">
      <c r="A30" s="52" t="s">
        <v>124</v>
      </c>
      <c r="B30" s="36"/>
      <c r="C30" s="36"/>
      <c r="D30" s="36"/>
      <c r="E30" s="36"/>
      <c r="G30" s="36"/>
      <c r="I30" s="36"/>
      <c r="J30" s="36"/>
      <c r="K30" s="36"/>
    </row>
    <row r="31" spans="1:16" ht="15.75">
      <c r="A31" s="37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16" ht="15.7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</sheetData>
  <mergeCells count="20">
    <mergeCell ref="H8:I8"/>
    <mergeCell ref="J8:K8"/>
    <mergeCell ref="L8:M8"/>
    <mergeCell ref="P6:P9"/>
    <mergeCell ref="A5:P5"/>
    <mergeCell ref="A6:A9"/>
    <mergeCell ref="B6:B9"/>
    <mergeCell ref="C6:C9"/>
    <mergeCell ref="D6:E8"/>
    <mergeCell ref="F6:M7"/>
    <mergeCell ref="N6:O7"/>
    <mergeCell ref="N8:N9"/>
    <mergeCell ref="O8:O9"/>
    <mergeCell ref="F8:G8"/>
    <mergeCell ref="A10:A15"/>
    <mergeCell ref="B10:B15"/>
    <mergeCell ref="A22:A27"/>
    <mergeCell ref="B22:B27"/>
    <mergeCell ref="A16:A21"/>
    <mergeCell ref="B16:B21"/>
  </mergeCells>
  <printOptions horizontalCentered="1"/>
  <pageMargins left="0.70866141732283472" right="0.19685039370078741" top="0.27559055118110237" bottom="0.23622047244094491" header="0.15748031496062992" footer="0.19685039370078741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прил.6</vt:lpstr>
      <vt:lpstr>прил.7</vt:lpstr>
      <vt:lpstr>прил.8</vt:lpstr>
      <vt:lpstr>прил.6!Заголовки_для_печати</vt:lpstr>
      <vt:lpstr>прил.7!Заголовки_для_печати</vt:lpstr>
      <vt:lpstr>прил.8!Заголовки_для_печати</vt:lpstr>
      <vt:lpstr>прил.6!Область_печати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2016-05-30T08:05:51Z</dcterms:modified>
</cp:coreProperties>
</file>